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s\Dropbox\00 - AFGANGSPROJEKT\00 - Model\00 - Dagslys\04 - Altan dæk reflektants\"/>
    </mc:Choice>
  </mc:AlternateContent>
  <bookViews>
    <workbookView xWindow="0" yWindow="0" windowWidth="21570" windowHeight="10215"/>
  </bookViews>
  <sheets>
    <sheet name="Sammenligning" sheetId="20" r:id="rId1"/>
    <sheet name="A TH" sheetId="1" r:id="rId2"/>
    <sheet name="A TV" sheetId="7" r:id="rId3"/>
    <sheet name="Sammenligning 2" sheetId="19" r:id="rId4"/>
    <sheet name="Ark1" sheetId="21" r:id="rId5"/>
    <sheet name="10" sheetId="13" r:id="rId6"/>
    <sheet name="30" sheetId="8" r:id="rId7"/>
    <sheet name="50" sheetId="14" r:id="rId8"/>
    <sheet name="70" sheetId="15" r:id="rId9"/>
    <sheet name="90" sheetId="16" r:id="rId10"/>
  </sheets>
  <definedNames>
    <definedName name="_xlnm.Print_Area" localSheetId="1">'A TH'!$A$1:$U$63</definedName>
    <definedName name="_xlnm.Print_Area" localSheetId="2">'A TV'!$A$1:$U$63</definedName>
    <definedName name="_xlnm.Print_Area" localSheetId="3">'Sammenligning 2'!$A$1:$U$46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20" l="1"/>
  <c r="L11" i="20"/>
  <c r="L10" i="20"/>
  <c r="L9" i="20"/>
  <c r="L8" i="20"/>
  <c r="L7" i="20"/>
  <c r="L6" i="20"/>
  <c r="L5" i="20"/>
  <c r="G12" i="20"/>
  <c r="G11" i="20"/>
  <c r="G10" i="20"/>
  <c r="G8" i="20"/>
  <c r="G7" i="20"/>
  <c r="G6" i="20"/>
  <c r="G5" i="20"/>
  <c r="G9" i="20"/>
  <c r="K63" i="19" l="1"/>
  <c r="J63" i="19"/>
  <c r="I63" i="19"/>
  <c r="H63" i="19"/>
  <c r="G63" i="19"/>
  <c r="F63" i="19"/>
  <c r="E63" i="19"/>
  <c r="D63" i="19"/>
  <c r="C63" i="19"/>
  <c r="S62" i="19"/>
  <c r="S59" i="19"/>
  <c r="S58" i="19"/>
  <c r="S61" i="19" s="1"/>
  <c r="S57" i="19"/>
  <c r="S56" i="19"/>
  <c r="S60" i="19" l="1"/>
  <c r="F5" i="20"/>
  <c r="K45" i="19" l="1"/>
  <c r="J45" i="19"/>
  <c r="I45" i="19"/>
  <c r="H45" i="19"/>
  <c r="G45" i="19"/>
  <c r="F45" i="19"/>
  <c r="E45" i="19"/>
  <c r="D45" i="19"/>
  <c r="C45" i="19"/>
  <c r="S44" i="19"/>
  <c r="S41" i="19"/>
  <c r="S40" i="19"/>
  <c r="S39" i="19"/>
  <c r="S38" i="19"/>
  <c r="K36" i="19"/>
  <c r="J36" i="19"/>
  <c r="I36" i="19"/>
  <c r="H36" i="19"/>
  <c r="G36" i="19"/>
  <c r="F36" i="19"/>
  <c r="E36" i="19"/>
  <c r="D36" i="19"/>
  <c r="C36" i="19"/>
  <c r="S35" i="19"/>
  <c r="S32" i="19"/>
  <c r="S31" i="19"/>
  <c r="S34" i="19" s="1"/>
  <c r="S30" i="19"/>
  <c r="S29" i="19"/>
  <c r="K27" i="19"/>
  <c r="J27" i="19"/>
  <c r="I27" i="19"/>
  <c r="H27" i="19"/>
  <c r="G27" i="19"/>
  <c r="F27" i="19"/>
  <c r="E27" i="19"/>
  <c r="D27" i="19"/>
  <c r="C27" i="19"/>
  <c r="S26" i="19"/>
  <c r="S23" i="19"/>
  <c r="S22" i="19"/>
  <c r="S21" i="19"/>
  <c r="S20" i="19"/>
  <c r="D17" i="19"/>
  <c r="E17" i="19" s="1"/>
  <c r="F17" i="19" s="1"/>
  <c r="G17" i="19" s="1"/>
  <c r="H17" i="19" s="1"/>
  <c r="I17" i="19" s="1"/>
  <c r="J17" i="19" s="1"/>
  <c r="K17" i="19" s="1"/>
  <c r="S35" i="1"/>
  <c r="J5" i="20" s="1"/>
  <c r="S25" i="19" l="1"/>
  <c r="S43" i="19"/>
  <c r="S24" i="19"/>
  <c r="S33" i="19"/>
  <c r="S42" i="19"/>
  <c r="K63" i="7" l="1"/>
  <c r="J63" i="7"/>
  <c r="I63" i="7"/>
  <c r="H63" i="7"/>
  <c r="G63" i="7"/>
  <c r="F63" i="7"/>
  <c r="E63" i="7"/>
  <c r="D63" i="7"/>
  <c r="C63" i="7"/>
  <c r="S62" i="7"/>
  <c r="J12" i="20" s="1"/>
  <c r="S59" i="7"/>
  <c r="S58" i="7"/>
  <c r="S57" i="7"/>
  <c r="S56" i="7"/>
  <c r="E12" i="20" s="1"/>
  <c r="K54" i="7"/>
  <c r="J54" i="7"/>
  <c r="I54" i="7"/>
  <c r="H54" i="7"/>
  <c r="G54" i="7"/>
  <c r="F54" i="7"/>
  <c r="E54" i="7"/>
  <c r="D54" i="7"/>
  <c r="C54" i="7"/>
  <c r="S53" i="7"/>
  <c r="J10" i="20" s="1"/>
  <c r="S50" i="7"/>
  <c r="S49" i="7"/>
  <c r="S48" i="7"/>
  <c r="S47" i="7"/>
  <c r="E10" i="20" s="1"/>
  <c r="K45" i="7"/>
  <c r="J45" i="7"/>
  <c r="I45" i="7"/>
  <c r="H45" i="7"/>
  <c r="G45" i="7"/>
  <c r="F45" i="7"/>
  <c r="E45" i="7"/>
  <c r="D45" i="7"/>
  <c r="C45" i="7"/>
  <c r="S44" i="7"/>
  <c r="J8" i="20" s="1"/>
  <c r="S41" i="7"/>
  <c r="S40" i="7"/>
  <c r="S39" i="7"/>
  <c r="S38" i="7"/>
  <c r="E8" i="20" s="1"/>
  <c r="K36" i="7"/>
  <c r="J36" i="7"/>
  <c r="I36" i="7"/>
  <c r="H36" i="7"/>
  <c r="G36" i="7"/>
  <c r="F36" i="7"/>
  <c r="E36" i="7"/>
  <c r="D36" i="7"/>
  <c r="C36" i="7"/>
  <c r="S35" i="7"/>
  <c r="J6" i="20" s="1"/>
  <c r="S32" i="7"/>
  <c r="S31" i="7"/>
  <c r="S30" i="7"/>
  <c r="S29" i="7"/>
  <c r="E6" i="20" s="1"/>
  <c r="P16" i="20" s="1"/>
  <c r="K27" i="7"/>
  <c r="J27" i="7"/>
  <c r="I27" i="7"/>
  <c r="H27" i="7"/>
  <c r="G27" i="7"/>
  <c r="F27" i="7"/>
  <c r="E27" i="7"/>
  <c r="D27" i="7"/>
  <c r="C27" i="7"/>
  <c r="S26" i="7"/>
  <c r="S23" i="7"/>
  <c r="S22" i="7"/>
  <c r="S21" i="7"/>
  <c r="S20" i="7"/>
  <c r="D17" i="7"/>
  <c r="E17" i="7" s="1"/>
  <c r="F17" i="7" s="1"/>
  <c r="G17" i="7" s="1"/>
  <c r="H17" i="7" s="1"/>
  <c r="I17" i="7" s="1"/>
  <c r="J17" i="7" s="1"/>
  <c r="K17" i="7" s="1"/>
  <c r="D17" i="1"/>
  <c r="E17" i="1" s="1"/>
  <c r="F17" i="1" s="1"/>
  <c r="G17" i="1" s="1"/>
  <c r="H17" i="1" s="1"/>
  <c r="I17" i="1" s="1"/>
  <c r="J17" i="1" s="1"/>
  <c r="K17" i="1" s="1"/>
  <c r="P18" i="20" l="1"/>
  <c r="P19" i="20"/>
  <c r="P17" i="20"/>
  <c r="F6" i="20"/>
  <c r="F8" i="20"/>
  <c r="F12" i="20"/>
  <c r="F10" i="20"/>
  <c r="F4" i="20"/>
  <c r="G4" i="20" s="1"/>
  <c r="K10" i="20"/>
  <c r="K6" i="20"/>
  <c r="K4" i="20"/>
  <c r="K12" i="20"/>
  <c r="K8" i="20"/>
  <c r="J4" i="20"/>
  <c r="S61" i="7"/>
  <c r="S34" i="7"/>
  <c r="S25" i="7"/>
  <c r="S43" i="7"/>
  <c r="S52" i="7"/>
  <c r="S24" i="7"/>
  <c r="S33" i="7"/>
  <c r="S42" i="7"/>
  <c r="S51" i="7"/>
  <c r="S60" i="7"/>
  <c r="P15" i="20" l="1"/>
  <c r="L4" i="20"/>
  <c r="S62" i="1"/>
  <c r="J11" i="20" s="1"/>
  <c r="S59" i="1"/>
  <c r="S58" i="1"/>
  <c r="S57" i="1"/>
  <c r="S56" i="1"/>
  <c r="E11" i="20" s="1"/>
  <c r="S53" i="1"/>
  <c r="J9" i="20" s="1"/>
  <c r="S50" i="1"/>
  <c r="S49" i="1"/>
  <c r="S48" i="1"/>
  <c r="S47" i="1"/>
  <c r="E9" i="20" s="1"/>
  <c r="S44" i="1"/>
  <c r="J7" i="20" s="1"/>
  <c r="S41" i="1"/>
  <c r="S40" i="1"/>
  <c r="S39" i="1"/>
  <c r="S38" i="1"/>
  <c r="E7" i="20" s="1"/>
  <c r="S32" i="1"/>
  <c r="S31" i="1"/>
  <c r="S30" i="1"/>
  <c r="S29" i="1"/>
  <c r="E5" i="20" s="1"/>
  <c r="S26" i="1"/>
  <c r="S23" i="1"/>
  <c r="S22" i="1"/>
  <c r="S21" i="1"/>
  <c r="S20" i="1"/>
  <c r="K63" i="1"/>
  <c r="J63" i="1"/>
  <c r="I63" i="1"/>
  <c r="H63" i="1"/>
  <c r="G63" i="1"/>
  <c r="F63" i="1"/>
  <c r="E63" i="1"/>
  <c r="D63" i="1"/>
  <c r="C63" i="1"/>
  <c r="K54" i="1"/>
  <c r="J54" i="1"/>
  <c r="I54" i="1"/>
  <c r="H54" i="1"/>
  <c r="G54" i="1"/>
  <c r="F54" i="1"/>
  <c r="E54" i="1"/>
  <c r="D54" i="1"/>
  <c r="C54" i="1"/>
  <c r="K45" i="1"/>
  <c r="J45" i="1"/>
  <c r="I45" i="1"/>
  <c r="H45" i="1"/>
  <c r="G45" i="1"/>
  <c r="F45" i="1"/>
  <c r="E45" i="1"/>
  <c r="D45" i="1"/>
  <c r="C45" i="1"/>
  <c r="K36" i="1"/>
  <c r="J36" i="1"/>
  <c r="I36" i="1"/>
  <c r="H36" i="1"/>
  <c r="G36" i="1"/>
  <c r="F36" i="1"/>
  <c r="E36" i="1"/>
  <c r="D36" i="1"/>
  <c r="C36" i="1"/>
  <c r="D27" i="1"/>
  <c r="E27" i="1"/>
  <c r="F27" i="1"/>
  <c r="G27" i="1"/>
  <c r="H27" i="1"/>
  <c r="I27" i="1"/>
  <c r="J27" i="1"/>
  <c r="K27" i="1"/>
  <c r="C27" i="1"/>
  <c r="O16" i="20" l="1"/>
  <c r="O18" i="20"/>
  <c r="O19" i="20"/>
  <c r="O17" i="20"/>
  <c r="K9" i="20"/>
  <c r="K3" i="20"/>
  <c r="K11" i="20"/>
  <c r="K5" i="20"/>
  <c r="K7" i="20"/>
  <c r="F7" i="20"/>
  <c r="F9" i="20"/>
  <c r="F3" i="20"/>
  <c r="G3" i="20" s="1"/>
  <c r="F11" i="20"/>
  <c r="O15" i="20"/>
  <c r="J3" i="20"/>
  <c r="S25" i="1"/>
  <c r="S33" i="1"/>
  <c r="S24" i="1"/>
  <c r="S51" i="1"/>
  <c r="S42" i="1"/>
  <c r="S34" i="1"/>
  <c r="S61" i="1"/>
  <c r="S60" i="1"/>
  <c r="S52" i="1"/>
  <c r="S43" i="1"/>
  <c r="L3" i="20" l="1"/>
</calcChain>
</file>

<file path=xl/sharedStrings.xml><?xml version="1.0" encoding="utf-8"?>
<sst xmlns="http://schemas.openxmlformats.org/spreadsheetml/2006/main" count="282" uniqueCount="37">
  <si>
    <t>%</t>
  </si>
  <si>
    <t>DFgns</t>
  </si>
  <si>
    <t>Jævnhed</t>
  </si>
  <si>
    <t>DFmax</t>
  </si>
  <si>
    <t>DFmedian</t>
  </si>
  <si>
    <t>DFmin</t>
  </si>
  <si>
    <t>Statistik</t>
  </si>
  <si>
    <t>Gns</t>
  </si>
  <si>
    <t>Areal hvor DFgns &gt; 2%</t>
  </si>
  <si>
    <t>DFmin/DFgns</t>
  </si>
  <si>
    <t>DFmin/DFmax</t>
  </si>
  <si>
    <t>Titel</t>
  </si>
  <si>
    <t>TH</t>
  </si>
  <si>
    <t>Rum A</t>
  </si>
  <si>
    <t>TV</t>
  </si>
  <si>
    <t>m</t>
  </si>
  <si>
    <t>Rum</t>
  </si>
  <si>
    <t>Placering</t>
  </si>
  <si>
    <t>Målepunkt afstand</t>
  </si>
  <si>
    <t>fra væg</t>
  </si>
  <si>
    <t>[m]</t>
  </si>
  <si>
    <t>A</t>
  </si>
  <si>
    <t>diff (%)</t>
  </si>
  <si>
    <t>Areal DF(%) &gt; 2</t>
  </si>
  <si>
    <t>r = 0,1</t>
  </si>
  <si>
    <t>r = 0,3</t>
  </si>
  <si>
    <t>r = 0,5</t>
  </si>
  <si>
    <t>r = 0,7</t>
  </si>
  <si>
    <t>r = 0,9</t>
  </si>
  <si>
    <t>r =  0,3</t>
  </si>
  <si>
    <t>r =  0,1</t>
  </si>
  <si>
    <t xml:space="preserve"> r = 0,9</t>
  </si>
  <si>
    <t>A TH</t>
  </si>
  <si>
    <t>A TV</t>
  </si>
  <si>
    <t>r= 0,1</t>
  </si>
  <si>
    <t>Case 4 - Underside reflektants (1. sal)</t>
  </si>
  <si>
    <t>Reference 1. A 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</si>
</sst>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Neo Sans Pro"/>
      <family val="2"/>
    </font>
    <font>
      <sz val="8"/>
      <color theme="1"/>
      <name val="Neo Sans Pro"/>
      <family val="2"/>
    </font>
    <font>
      <b/>
      <sz val="8"/>
      <color theme="1"/>
      <name val="Neo Sans Pro"/>
      <family val="2"/>
    </font>
    <font>
      <sz val="8"/>
      <color theme="1"/>
      <name val="Neo Sans Pro Medium"/>
      <family val="2"/>
    </font>
    <font>
      <sz val="8"/>
      <color theme="1"/>
      <name val="Calibri"/>
      <family val="2"/>
      <scheme val="minor"/>
    </font>
    <font>
      <i/>
      <sz val="8"/>
      <color theme="1"/>
      <name val="Neo Sans Pro"/>
      <family val="2"/>
    </font>
    <font>
      <sz val="11"/>
      <color rgb="FF0061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4" borderId="0" applyNumberFormat="0" applyBorder="0" applyAlignment="0" applyProtection="0"/>
  </cellStyleXfs>
  <cellXfs count="110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/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/>
    </xf>
    <xf numFmtId="0" fontId="2" fillId="2" borderId="5" xfId="0" applyFont="1" applyFill="1" applyBorder="1"/>
    <xf numFmtId="0" fontId="3" fillId="2" borderId="0" xfId="0" applyFont="1" applyFill="1" applyAlignment="1">
      <alignment horizontal="right" vertical="center" wrapText="1"/>
    </xf>
    <xf numFmtId="0" fontId="2" fillId="2" borderId="7" xfId="0" applyFont="1" applyFill="1" applyBorder="1"/>
    <xf numFmtId="0" fontId="2" fillId="2" borderId="9" xfId="0" applyFont="1" applyFill="1" applyBorder="1"/>
    <xf numFmtId="164" fontId="2" fillId="2" borderId="0" xfId="0" applyNumberFormat="1" applyFont="1" applyFill="1"/>
    <xf numFmtId="0" fontId="4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2" fillId="3" borderId="1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/>
    <xf numFmtId="0" fontId="6" fillId="2" borderId="1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2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right" vertical="center" wrapText="1"/>
    </xf>
    <xf numFmtId="2" fontId="1" fillId="0" borderId="0" xfId="0" applyNumberFormat="1" applyFont="1"/>
    <xf numFmtId="2" fontId="2" fillId="3" borderId="0" xfId="0" applyNumberFormat="1" applyFont="1" applyFill="1" applyBorder="1" applyAlignment="1" applyProtection="1">
      <alignment horizontal="right" vertical="center" wrapText="1"/>
      <protection locked="0"/>
    </xf>
    <xf numFmtId="2" fontId="2" fillId="2" borderId="0" xfId="0" applyNumberFormat="1" applyFont="1" applyFill="1"/>
    <xf numFmtId="2" fontId="2" fillId="3" borderId="0" xfId="0" applyNumberFormat="1" applyFont="1" applyFill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2" fontId="2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3" borderId="0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/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/>
    <xf numFmtId="2" fontId="9" fillId="2" borderId="1" xfId="1" applyNumberFormat="1" applyFont="1" applyFill="1" applyBorder="1" applyAlignment="1">
      <alignment horizontal="center"/>
    </xf>
    <xf numFmtId="2" fontId="9" fillId="2" borderId="0" xfId="1" applyNumberFormat="1" applyFont="1" applyFill="1" applyBorder="1" applyAlignment="1">
      <alignment horizontal="center"/>
    </xf>
    <xf numFmtId="2" fontId="9" fillId="2" borderId="3" xfId="1" applyNumberFormat="1" applyFont="1" applyFill="1" applyBorder="1" applyAlignment="1">
      <alignment horizontal="center"/>
    </xf>
    <xf numFmtId="2" fontId="9" fillId="2" borderId="1" xfId="0" applyNumberFormat="1" applyFont="1" applyFill="1" applyBorder="1"/>
    <xf numFmtId="2" fontId="9" fillId="2" borderId="0" xfId="0" applyNumberFormat="1" applyFont="1" applyFill="1" applyBorder="1"/>
    <xf numFmtId="2" fontId="9" fillId="2" borderId="3" xfId="0" applyNumberFormat="1" applyFon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2" fontId="0" fillId="0" borderId="0" xfId="0" applyNumberFormat="1"/>
    <xf numFmtId="0" fontId="0" fillId="2" borderId="3" xfId="0" applyFill="1" applyBorder="1" applyAlignment="1">
      <alignment horizontal="right"/>
    </xf>
    <xf numFmtId="2" fontId="9" fillId="2" borderId="1" xfId="1" applyNumberFormat="1" applyFont="1" applyFill="1" applyBorder="1" applyAlignment="1">
      <alignment horizontal="right" vertical="center"/>
    </xf>
    <xf numFmtId="2" fontId="9" fillId="2" borderId="0" xfId="1" applyNumberFormat="1" applyFont="1" applyFill="1" applyBorder="1" applyAlignment="1">
      <alignment horizontal="right" vertical="center"/>
    </xf>
    <xf numFmtId="2" fontId="9" fillId="2" borderId="3" xfId="1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9" fillId="2" borderId="1" xfId="0" applyFont="1" applyFill="1" applyBorder="1"/>
    <xf numFmtId="2" fontId="9" fillId="2" borderId="1" xfId="1" applyNumberFormat="1" applyFont="1" applyFill="1" applyBorder="1" applyAlignment="1">
      <alignment horizontal="center" vertical="center"/>
    </xf>
    <xf numFmtId="0" fontId="9" fillId="2" borderId="0" xfId="0" applyFont="1" applyFill="1" applyBorder="1"/>
    <xf numFmtId="2" fontId="9" fillId="2" borderId="0" xfId="1" applyNumberFormat="1" applyFont="1" applyFill="1" applyBorder="1" applyAlignment="1">
      <alignment horizontal="center" vertical="center"/>
    </xf>
    <xf numFmtId="0" fontId="9" fillId="2" borderId="3" xfId="0" applyFont="1" applyFill="1" applyBorder="1"/>
    <xf numFmtId="0" fontId="0" fillId="2" borderId="1" xfId="0" applyFill="1" applyBorder="1" applyAlignment="1">
      <alignment horizontal="left" vertical="top"/>
    </xf>
    <xf numFmtId="0" fontId="0" fillId="2" borderId="3" xfId="0" applyFill="1" applyBorder="1" applyAlignment="1">
      <alignment horizontal="left" vertical="top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left" vertical="top"/>
    </xf>
    <xf numFmtId="0" fontId="2" fillId="2" borderId="1" xfId="0" applyFont="1" applyFill="1" applyBorder="1" applyAlignment="1">
      <alignment horizontal="right"/>
    </xf>
    <xf numFmtId="0" fontId="2" fillId="3" borderId="2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0" borderId="2" xfId="0" applyFont="1" applyBorder="1" applyAlignment="1">
      <alignment horizontal="center"/>
    </xf>
    <xf numFmtId="0" fontId="2" fillId="2" borderId="4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2" fillId="2" borderId="1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2" fontId="2" fillId="2" borderId="0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2" fontId="2" fillId="2" borderId="3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3" borderId="3" xfId="0" applyFont="1" applyFill="1" applyBorder="1" applyAlignment="1" applyProtection="1">
      <alignment horizontal="left"/>
      <protection locked="0"/>
    </xf>
    <xf numFmtId="0" fontId="6" fillId="0" borderId="3" xfId="0" applyFont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wrapText="1"/>
    </xf>
  </cellXfs>
  <cellStyles count="2">
    <cellStyle name="G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r>
              <a:rPr lang="da-DK"/>
              <a:t>DF som funktion af underside reflektants (Rum A)</a:t>
            </a:r>
          </a:p>
        </c:rich>
      </c:tx>
      <c:layout>
        <c:manualLayout>
          <c:xMode val="edge"/>
          <c:yMode val="edge"/>
          <c:x val="0.29526745753146183"/>
          <c:y val="2.1505376344086023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9.381714785651793E-2"/>
          <c:y val="0.1213560240453814"/>
          <c:w val="0.64336208371409842"/>
          <c:h val="0.83140629820926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Sammenligning!$O$14</c:f>
              <c:strCache>
                <c:ptCount val="1"/>
                <c:pt idx="0">
                  <c:v>A TH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9495695935065563"/>
                  <c:y val="9.0496187335462382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Sammenligning!$N$15:$N$19</c:f>
              <c:numCache>
                <c:formatCode>General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xVal>
          <c:yVal>
            <c:numRef>
              <c:f>Sammenligning!$O$15:$O$19</c:f>
              <c:numCache>
                <c:formatCode>0.00</c:formatCode>
                <c:ptCount val="5"/>
                <c:pt idx="0">
                  <c:v>0.76380952380952372</c:v>
                </c:pt>
                <c:pt idx="1">
                  <c:v>0.76317460317460317</c:v>
                </c:pt>
                <c:pt idx="2">
                  <c:v>0.76301587301587293</c:v>
                </c:pt>
                <c:pt idx="3">
                  <c:v>0.77047619047619054</c:v>
                </c:pt>
                <c:pt idx="4">
                  <c:v>0.7836507936507936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906-4E43-8708-6D9B84DD2A09}"/>
            </c:ext>
          </c:extLst>
        </c:ser>
        <c:ser>
          <c:idx val="1"/>
          <c:order val="1"/>
          <c:tx>
            <c:strRef>
              <c:f>Sammenligning!$P$14</c:f>
              <c:strCache>
                <c:ptCount val="1"/>
                <c:pt idx="0">
                  <c:v>A TV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0065196617494794"/>
                  <c:y val="-0.188360253723508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Sammenligning!$N$15:$N$19</c:f>
              <c:numCache>
                <c:formatCode>General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xVal>
          <c:yVal>
            <c:numRef>
              <c:f>Sammenligning!$P$15:$P$19</c:f>
              <c:numCache>
                <c:formatCode>0.00</c:formatCode>
                <c:ptCount val="5"/>
                <c:pt idx="0">
                  <c:v>0.71206349206349184</c:v>
                </c:pt>
                <c:pt idx="1">
                  <c:v>0.70936507936507909</c:v>
                </c:pt>
                <c:pt idx="2">
                  <c:v>0.71</c:v>
                </c:pt>
                <c:pt idx="3">
                  <c:v>0.70777777777777762</c:v>
                </c:pt>
                <c:pt idx="4">
                  <c:v>0.71809523809523801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906-4E43-8708-6D9B84DD2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075280"/>
        <c:axId val="549077576"/>
      </c:scatterChart>
      <c:valAx>
        <c:axId val="549075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Refelktants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549077576"/>
        <c:crosses val="autoZero"/>
        <c:crossBetween val="midCat"/>
      </c:valAx>
      <c:valAx>
        <c:axId val="549077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DF</a:t>
                </a:r>
                <a:r>
                  <a:rPr lang="da-DK" baseline="-25000"/>
                  <a:t>AVE</a:t>
                </a:r>
                <a:r>
                  <a:rPr lang="da-DK"/>
                  <a:t>(%)</a:t>
                </a:r>
              </a:p>
            </c:rich>
          </c:tx>
          <c:layout>
            <c:manualLayout>
              <c:xMode val="edge"/>
              <c:yMode val="edge"/>
              <c:x val="9.6652668416447957E-2"/>
              <c:y val="0.11254288375243417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549075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76674567429852392"/>
          <c:y val="3.1167894335788673E-2"/>
          <c:w val="0.20259366455154212"/>
          <c:h val="0.827825639217351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 TH'!$N$17</c:f>
          <c:strCache>
            <c:ptCount val="1"/>
            <c:pt idx="0">
              <c:v>Case 4 - Underside reflektants (1. sal)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'A TH'!$A$20</c:f>
              <c:strCache>
                <c:ptCount val="1"/>
                <c:pt idx="0">
                  <c:v>r = 0,1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TH'!$C$27:$K$27</c:f>
              <c:numCache>
                <c:formatCode>0.00</c:formatCode>
                <c:ptCount val="9"/>
                <c:pt idx="0">
                  <c:v>2.8857142857142857</c:v>
                </c:pt>
                <c:pt idx="1">
                  <c:v>1.4885714285714289</c:v>
                </c:pt>
                <c:pt idx="2">
                  <c:v>0.92142857142857149</c:v>
                </c:pt>
                <c:pt idx="3">
                  <c:v>0.59714285714285709</c:v>
                </c:pt>
                <c:pt idx="4">
                  <c:v>0.36285714285714288</c:v>
                </c:pt>
                <c:pt idx="5">
                  <c:v>0.20857142857142855</c:v>
                </c:pt>
                <c:pt idx="6">
                  <c:v>0.16285714285714287</c:v>
                </c:pt>
                <c:pt idx="7">
                  <c:v>0.13428571428571429</c:v>
                </c:pt>
                <c:pt idx="8">
                  <c:v>0.11285714285714286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03-4D97-9D0B-4621ADF43457}"/>
            </c:ext>
          </c:extLst>
        </c:ser>
        <c:ser>
          <c:idx val="1"/>
          <c:order val="1"/>
          <c:tx>
            <c:strRef>
              <c:f>'A TH'!$A$29</c:f>
              <c:strCache>
                <c:ptCount val="1"/>
                <c:pt idx="0">
                  <c:v>r = 0,3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TH'!$C$36:$K$36</c:f>
              <c:numCache>
                <c:formatCode>0.00</c:formatCode>
                <c:ptCount val="9"/>
                <c:pt idx="0">
                  <c:v>2.8971428571428572</c:v>
                </c:pt>
                <c:pt idx="1">
                  <c:v>1.4957142857142856</c:v>
                </c:pt>
                <c:pt idx="2">
                  <c:v>0.92285714285714271</c:v>
                </c:pt>
                <c:pt idx="3">
                  <c:v>0.59714285714285709</c:v>
                </c:pt>
                <c:pt idx="4">
                  <c:v>0.35857142857142854</c:v>
                </c:pt>
                <c:pt idx="5">
                  <c:v>0.20142857142857137</c:v>
                </c:pt>
                <c:pt idx="6">
                  <c:v>0.15714285714285717</c:v>
                </c:pt>
                <c:pt idx="7">
                  <c:v>0.12857142857142859</c:v>
                </c:pt>
                <c:pt idx="8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03-4D97-9D0B-4621ADF43457}"/>
            </c:ext>
          </c:extLst>
        </c:ser>
        <c:ser>
          <c:idx val="2"/>
          <c:order val="2"/>
          <c:tx>
            <c:strRef>
              <c:f>'A TH'!$A$38</c:f>
              <c:strCache>
                <c:ptCount val="1"/>
                <c:pt idx="0">
                  <c:v>r = 0,5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TH'!$C$45:$K$45</c:f>
              <c:numCache>
                <c:formatCode>0.00</c:formatCode>
                <c:ptCount val="9"/>
                <c:pt idx="0">
                  <c:v>2.8685714285714283</c:v>
                </c:pt>
                <c:pt idx="1">
                  <c:v>1.4842857142857144</c:v>
                </c:pt>
                <c:pt idx="2">
                  <c:v>0.91857142857142848</c:v>
                </c:pt>
                <c:pt idx="3">
                  <c:v>0.59857142857142853</c:v>
                </c:pt>
                <c:pt idx="4">
                  <c:v>0.36571428571428571</c:v>
                </c:pt>
                <c:pt idx="5">
                  <c:v>0.21142857142857138</c:v>
                </c:pt>
                <c:pt idx="6">
                  <c:v>0.16714285714285712</c:v>
                </c:pt>
                <c:pt idx="7">
                  <c:v>0.13714285714285715</c:v>
                </c:pt>
                <c:pt idx="8">
                  <c:v>0.11571428571428573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03-4D97-9D0B-4621ADF43457}"/>
            </c:ext>
          </c:extLst>
        </c:ser>
        <c:ser>
          <c:idx val="3"/>
          <c:order val="3"/>
          <c:tx>
            <c:strRef>
              <c:f>'A TH'!$A$47</c:f>
              <c:strCache>
                <c:ptCount val="1"/>
                <c:pt idx="0">
                  <c:v>r = 0,7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TH'!$C$54:$K$54</c:f>
              <c:numCache>
                <c:formatCode>0.00</c:formatCode>
                <c:ptCount val="9"/>
                <c:pt idx="0">
                  <c:v>2.8842857142857143</c:v>
                </c:pt>
                <c:pt idx="1">
                  <c:v>1.4942857142857144</c:v>
                </c:pt>
                <c:pt idx="2">
                  <c:v>0.93</c:v>
                </c:pt>
                <c:pt idx="3">
                  <c:v>0.6071428571428571</c:v>
                </c:pt>
                <c:pt idx="4">
                  <c:v>0.37285714285714278</c:v>
                </c:pt>
                <c:pt idx="5">
                  <c:v>0.21571428571428569</c:v>
                </c:pt>
                <c:pt idx="6">
                  <c:v>0.17285714285714285</c:v>
                </c:pt>
                <c:pt idx="7">
                  <c:v>0.14000000000000001</c:v>
                </c:pt>
                <c:pt idx="8">
                  <c:v>0.11714285714285715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03-4D97-9D0B-4621ADF43457}"/>
            </c:ext>
          </c:extLst>
        </c:ser>
        <c:ser>
          <c:idx val="4"/>
          <c:order val="4"/>
          <c:tx>
            <c:strRef>
              <c:f>'A TH'!$A$56</c:f>
              <c:strCache>
                <c:ptCount val="1"/>
                <c:pt idx="0">
                  <c:v>r = 0,9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TH'!$C$63:$K$63</c:f>
              <c:numCache>
                <c:formatCode>0.00</c:formatCode>
                <c:ptCount val="9"/>
                <c:pt idx="0">
                  <c:v>2.9571428571428569</c:v>
                </c:pt>
                <c:pt idx="1">
                  <c:v>1.5371428571428571</c:v>
                </c:pt>
                <c:pt idx="2">
                  <c:v>0.94571428571428562</c:v>
                </c:pt>
                <c:pt idx="3">
                  <c:v>0.61285714285714288</c:v>
                </c:pt>
                <c:pt idx="4">
                  <c:v>0.37</c:v>
                </c:pt>
                <c:pt idx="5">
                  <c:v>0.21142857142857138</c:v>
                </c:pt>
                <c:pt idx="6">
                  <c:v>0.16714285714285712</c:v>
                </c:pt>
                <c:pt idx="7">
                  <c:v>0.13571428571428573</c:v>
                </c:pt>
                <c:pt idx="8">
                  <c:v>0.11571428571428573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03-4D97-9D0B-4621ADF4345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'A TH'!$L$17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3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AVE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 TV'!$N$17</c:f>
          <c:strCache>
            <c:ptCount val="1"/>
            <c:pt idx="0">
              <c:v>Case 4 - Underside reflektants (1. sal)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'A TV'!$A$20</c:f>
              <c:strCache>
                <c:ptCount val="1"/>
                <c:pt idx="0">
                  <c:v>r = 0,1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TV'!$C$27:$K$27</c:f>
              <c:numCache>
                <c:formatCode>0.00</c:formatCode>
                <c:ptCount val="9"/>
                <c:pt idx="0">
                  <c:v>2.6657142857142859</c:v>
                </c:pt>
                <c:pt idx="1">
                  <c:v>1.4314285714285713</c:v>
                </c:pt>
                <c:pt idx="2">
                  <c:v>0.8671428571428571</c:v>
                </c:pt>
                <c:pt idx="3">
                  <c:v>0.56285714285714294</c:v>
                </c:pt>
                <c:pt idx="4">
                  <c:v>0.33142857142857141</c:v>
                </c:pt>
                <c:pt idx="5">
                  <c:v>0.18142857142857144</c:v>
                </c:pt>
                <c:pt idx="6">
                  <c:v>0.14571428571428571</c:v>
                </c:pt>
                <c:pt idx="7">
                  <c:v>0.12</c:v>
                </c:pt>
                <c:pt idx="8">
                  <c:v>0.10285714285714286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B6-4D3A-BDA7-00D757196D47}"/>
            </c:ext>
          </c:extLst>
        </c:ser>
        <c:ser>
          <c:idx val="1"/>
          <c:order val="1"/>
          <c:tx>
            <c:strRef>
              <c:f>'A TV'!$A$29</c:f>
              <c:strCache>
                <c:ptCount val="1"/>
                <c:pt idx="0">
                  <c:v>r = 0,3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TV'!$C$36:$K$36</c:f>
              <c:numCache>
                <c:formatCode>0.00</c:formatCode>
                <c:ptCount val="9"/>
                <c:pt idx="0">
                  <c:v>2.6628571428571424</c:v>
                </c:pt>
                <c:pt idx="1">
                  <c:v>1.4257142857142857</c:v>
                </c:pt>
                <c:pt idx="2">
                  <c:v>0.86142857142857143</c:v>
                </c:pt>
                <c:pt idx="3">
                  <c:v>0.55999999999999994</c:v>
                </c:pt>
                <c:pt idx="4">
                  <c:v>0.32714285714285712</c:v>
                </c:pt>
                <c:pt idx="5">
                  <c:v>0.17857142857142858</c:v>
                </c:pt>
                <c:pt idx="6">
                  <c:v>0.14571428571428571</c:v>
                </c:pt>
                <c:pt idx="7">
                  <c:v>0.12</c:v>
                </c:pt>
                <c:pt idx="8">
                  <c:v>0.10285714285714286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B6-4D3A-BDA7-00D757196D47}"/>
            </c:ext>
          </c:extLst>
        </c:ser>
        <c:ser>
          <c:idx val="2"/>
          <c:order val="2"/>
          <c:tx>
            <c:strRef>
              <c:f>'A TV'!$A$38</c:f>
              <c:strCache>
                <c:ptCount val="1"/>
                <c:pt idx="0">
                  <c:v>r = 0,5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TV'!$C$45:$K$45</c:f>
              <c:numCache>
                <c:formatCode>0.00</c:formatCode>
                <c:ptCount val="9"/>
                <c:pt idx="0">
                  <c:v>2.6399999999999997</c:v>
                </c:pt>
                <c:pt idx="1">
                  <c:v>1.4157142857142857</c:v>
                </c:pt>
                <c:pt idx="2">
                  <c:v>0.85428571428571431</c:v>
                </c:pt>
                <c:pt idx="3">
                  <c:v>0.55142857142857138</c:v>
                </c:pt>
                <c:pt idx="4">
                  <c:v>0.31999999999999995</c:v>
                </c:pt>
                <c:pt idx="5">
                  <c:v>0.17285714285714285</c:v>
                </c:pt>
                <c:pt idx="6">
                  <c:v>0.1385714285714286</c:v>
                </c:pt>
                <c:pt idx="7">
                  <c:v>0.11428571428571428</c:v>
                </c:pt>
                <c:pt idx="8">
                  <c:v>9.9999999999999992E-2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B6-4D3A-BDA7-00D757196D47}"/>
            </c:ext>
          </c:extLst>
        </c:ser>
        <c:ser>
          <c:idx val="3"/>
          <c:order val="3"/>
          <c:tx>
            <c:strRef>
              <c:f>'A TV'!$A$47</c:f>
              <c:strCache>
                <c:ptCount val="1"/>
                <c:pt idx="0">
                  <c:v>r = 0,7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TV'!$C$54:$K$54</c:f>
              <c:numCache>
                <c:formatCode>0.00</c:formatCode>
                <c:ptCount val="9"/>
                <c:pt idx="0">
                  <c:v>2.657142857142857</c:v>
                </c:pt>
                <c:pt idx="1">
                  <c:v>1.422857142857143</c:v>
                </c:pt>
                <c:pt idx="2">
                  <c:v>0.86142857142857143</c:v>
                </c:pt>
                <c:pt idx="3">
                  <c:v>0.55571428571428572</c:v>
                </c:pt>
                <c:pt idx="4">
                  <c:v>0.32714285714285712</c:v>
                </c:pt>
                <c:pt idx="5">
                  <c:v>0.17857142857142858</c:v>
                </c:pt>
                <c:pt idx="6">
                  <c:v>0.14285714285714285</c:v>
                </c:pt>
                <c:pt idx="7">
                  <c:v>0.12</c:v>
                </c:pt>
                <c:pt idx="8">
                  <c:v>0.10428571428571429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2B6-4D3A-BDA7-00D757196D47}"/>
            </c:ext>
          </c:extLst>
        </c:ser>
        <c:ser>
          <c:idx val="4"/>
          <c:order val="4"/>
          <c:tx>
            <c:strRef>
              <c:f>'A TV'!$A$56</c:f>
              <c:strCache>
                <c:ptCount val="1"/>
                <c:pt idx="0">
                  <c:v>r = 0,9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TV'!$C$63:$K$63</c:f>
              <c:numCache>
                <c:formatCode>0.00</c:formatCode>
                <c:ptCount val="9"/>
                <c:pt idx="0">
                  <c:v>2.7214285714285711</c:v>
                </c:pt>
                <c:pt idx="1">
                  <c:v>1.4599999999999997</c:v>
                </c:pt>
                <c:pt idx="2">
                  <c:v>0.87428571428571433</c:v>
                </c:pt>
                <c:pt idx="3">
                  <c:v>0.5614285714285715</c:v>
                </c:pt>
                <c:pt idx="4">
                  <c:v>0.32428571428571429</c:v>
                </c:pt>
                <c:pt idx="5">
                  <c:v>0.17285714285714285</c:v>
                </c:pt>
                <c:pt idx="6">
                  <c:v>0.13571428571428573</c:v>
                </c:pt>
                <c:pt idx="7">
                  <c:v>0.11428571428571428</c:v>
                </c:pt>
                <c:pt idx="8">
                  <c:v>9.857142857142856E-2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2B6-4D3A-BDA7-00D757196D4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'A TV'!$L$17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'Sammenligning 2'!$N$17</c:f>
          <c:strCache>
            <c:ptCount val="1"/>
            <c:pt idx="0">
              <c:v>Case 4 - Underside reflektants (1. sal)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'Sammenligning 2'!$A$20</c:f>
              <c:strCache>
                <c:ptCount val="1"/>
                <c:pt idx="0">
                  <c:v>r = 0,1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'Sammenligning 2'!$C$17:$K$17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'Sammenligning 2'!$C$27:$K$27</c:f>
              <c:numCache>
                <c:formatCode>0.00</c:formatCode>
                <c:ptCount val="9"/>
                <c:pt idx="0">
                  <c:v>2.8857142857142857</c:v>
                </c:pt>
                <c:pt idx="1">
                  <c:v>1.4885714285714289</c:v>
                </c:pt>
                <c:pt idx="2">
                  <c:v>0.92142857142857149</c:v>
                </c:pt>
                <c:pt idx="3">
                  <c:v>0.59714285714285709</c:v>
                </c:pt>
                <c:pt idx="4">
                  <c:v>0.36285714285714288</c:v>
                </c:pt>
                <c:pt idx="5">
                  <c:v>0.20857142857142855</c:v>
                </c:pt>
                <c:pt idx="6">
                  <c:v>0.16285714285714287</c:v>
                </c:pt>
                <c:pt idx="7">
                  <c:v>0.13428571428571429</c:v>
                </c:pt>
                <c:pt idx="8">
                  <c:v>0.11285714285714286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83-446C-8331-C5F831C98BCC}"/>
            </c:ext>
          </c:extLst>
        </c:ser>
        <c:ser>
          <c:idx val="1"/>
          <c:order val="1"/>
          <c:tx>
            <c:strRef>
              <c:f>'Sammenligning 2'!$A$29</c:f>
              <c:strCache>
                <c:ptCount val="1"/>
                <c:pt idx="0">
                  <c:v>r = 0,5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'Sammenligning 2'!$C$17:$K$17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'Sammenligning 2'!$C$36:$K$36</c:f>
              <c:numCache>
                <c:formatCode>0.00</c:formatCode>
                <c:ptCount val="9"/>
                <c:pt idx="0">
                  <c:v>2.8871428571428575</c:v>
                </c:pt>
                <c:pt idx="1">
                  <c:v>1.4885714285714282</c:v>
                </c:pt>
                <c:pt idx="2">
                  <c:v>0.91714285714285715</c:v>
                </c:pt>
                <c:pt idx="3">
                  <c:v>0.59285714285714286</c:v>
                </c:pt>
                <c:pt idx="4">
                  <c:v>0.35714285714285715</c:v>
                </c:pt>
                <c:pt idx="5">
                  <c:v>0.20285714285714282</c:v>
                </c:pt>
                <c:pt idx="6">
                  <c:v>0.16</c:v>
                </c:pt>
                <c:pt idx="7">
                  <c:v>0.13428571428571429</c:v>
                </c:pt>
                <c:pt idx="8">
                  <c:v>0.11142857142857143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83-446C-8331-C5F831C98BCC}"/>
            </c:ext>
          </c:extLst>
        </c:ser>
        <c:ser>
          <c:idx val="2"/>
          <c:order val="2"/>
          <c:tx>
            <c:strRef>
              <c:f>'Sammenligning 2'!$A$38</c:f>
              <c:strCache>
                <c:ptCount val="1"/>
                <c:pt idx="0">
                  <c:v> r = 0,9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'Sammenligning 2'!$C$17:$K$17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'Sammenligning 2'!$C$45:$K$45</c:f>
              <c:numCache>
                <c:formatCode>0.00</c:formatCode>
                <c:ptCount val="9"/>
                <c:pt idx="0">
                  <c:v>2.9571428571428569</c:v>
                </c:pt>
                <c:pt idx="1">
                  <c:v>1.5371428571428571</c:v>
                </c:pt>
                <c:pt idx="2">
                  <c:v>0.94571428571428562</c:v>
                </c:pt>
                <c:pt idx="3">
                  <c:v>0.61285714285714288</c:v>
                </c:pt>
                <c:pt idx="4">
                  <c:v>0.37</c:v>
                </c:pt>
                <c:pt idx="5">
                  <c:v>0.21142857142857138</c:v>
                </c:pt>
                <c:pt idx="6">
                  <c:v>0.16714285714285712</c:v>
                </c:pt>
                <c:pt idx="7">
                  <c:v>0.13571428571428573</c:v>
                </c:pt>
                <c:pt idx="8">
                  <c:v>0.11571428571428573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83-446C-8331-C5F831C98BCC}"/>
            </c:ext>
          </c:extLst>
        </c:ser>
        <c:ser>
          <c:idx val="4"/>
          <c:order val="3"/>
          <c:tx>
            <c:strRef>
              <c:f>'Sammenligning 2'!$A$56:$A$57</c:f>
              <c:strCache>
                <c:ptCount val="1"/>
                <c:pt idx="0">
                  <c:v>Reference 1. A TH</c:v>
                </c:pt>
              </c:strCache>
            </c:strRef>
          </c:tx>
          <c:spPr>
            <a:ln w="22225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'Sammenligning 2'!$C$63:$K$63</c:f>
              <c:numCache>
                <c:formatCode>0.00</c:formatCode>
                <c:ptCount val="9"/>
                <c:pt idx="0">
                  <c:v>4.9185714285714282</c:v>
                </c:pt>
                <c:pt idx="1">
                  <c:v>2.6057142857142854</c:v>
                </c:pt>
                <c:pt idx="2">
                  <c:v>1.3885714285714286</c:v>
                </c:pt>
                <c:pt idx="3">
                  <c:v>0.7985714285714286</c:v>
                </c:pt>
                <c:pt idx="4">
                  <c:v>0.45285714285714285</c:v>
                </c:pt>
                <c:pt idx="5">
                  <c:v>0.27999999999999997</c:v>
                </c:pt>
                <c:pt idx="6">
                  <c:v>0.2257142857142857</c:v>
                </c:pt>
                <c:pt idx="7">
                  <c:v>0.18571428571428569</c:v>
                </c:pt>
                <c:pt idx="8">
                  <c:v>0.15571428571428575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73-4EAE-A37F-07F1452D712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'Sammenligning 2'!$L$17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AVE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78535616965076815"/>
          <c:y val="0.27020495771361913"/>
          <c:w val="0.21464383034923182"/>
          <c:h val="0.5835511227763196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13608</xdr:colOff>
      <xdr:row>13</xdr:row>
      <xdr:rowOff>16169</xdr:rowOff>
    </xdr:from>
    <xdr:to>
      <xdr:col>27</xdr:col>
      <xdr:colOff>580464</xdr:colOff>
      <xdr:row>39</xdr:row>
      <xdr:rowOff>54429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A TH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A TH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A TV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A TV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Sammenligning 2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Sammenligning 2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abSelected="1" zoomScale="70" zoomScaleNormal="70" workbookViewId="0">
      <selection sqref="A1:L12"/>
    </sheetView>
  </sheetViews>
  <sheetFormatPr defaultRowHeight="15" x14ac:dyDescent="0.25"/>
  <cols>
    <col min="2" max="2" width="7.5703125" bestFit="1" customWidth="1"/>
    <col min="3" max="3" width="3.28515625" style="44" bestFit="1" customWidth="1"/>
    <col min="4" max="4" width="1.140625" style="44" customWidth="1"/>
    <col min="5" max="5" width="6.85546875" style="45" customWidth="1"/>
    <col min="6" max="6" width="10.42578125" style="44" bestFit="1" customWidth="1"/>
    <col min="7" max="7" width="8.85546875" style="73" customWidth="1"/>
    <col min="8" max="8" width="0.5703125" customWidth="1"/>
    <col min="9" max="9" width="1.140625" customWidth="1"/>
    <col min="10" max="10" width="11" customWidth="1"/>
    <col min="12" max="12" width="13.5703125" bestFit="1" customWidth="1"/>
    <col min="13" max="13" width="2.42578125" customWidth="1"/>
  </cols>
  <sheetData>
    <row r="1" spans="1:16" x14ac:dyDescent="0.25">
      <c r="A1" s="58"/>
      <c r="B1" s="58"/>
      <c r="C1" s="59"/>
      <c r="D1" s="59"/>
      <c r="E1" s="83" t="s">
        <v>1</v>
      </c>
      <c r="F1" s="83"/>
      <c r="G1" s="83"/>
      <c r="H1" s="58"/>
      <c r="I1" s="58"/>
      <c r="J1" s="83" t="s">
        <v>23</v>
      </c>
      <c r="K1" s="83"/>
      <c r="L1" s="83"/>
      <c r="M1" s="58"/>
    </row>
    <row r="2" spans="1:16" x14ac:dyDescent="0.25">
      <c r="A2" s="61"/>
      <c r="B2" s="61"/>
      <c r="C2" s="62"/>
      <c r="D2" s="62"/>
      <c r="E2" s="62"/>
      <c r="F2" s="62" t="s">
        <v>34</v>
      </c>
      <c r="G2" s="68" t="s">
        <v>22</v>
      </c>
      <c r="H2" s="61"/>
      <c r="I2" s="61"/>
      <c r="J2" s="62"/>
      <c r="K2" s="62" t="s">
        <v>34</v>
      </c>
      <c r="L2" s="68" t="s">
        <v>22</v>
      </c>
      <c r="M2" s="58"/>
    </row>
    <row r="3" spans="1:16" hidden="1" x14ac:dyDescent="0.25">
      <c r="A3" s="81" t="s">
        <v>30</v>
      </c>
      <c r="B3" s="63" t="s">
        <v>21</v>
      </c>
      <c r="C3" s="64" t="s">
        <v>12</v>
      </c>
      <c r="D3" s="64"/>
      <c r="E3" s="64"/>
      <c r="F3" s="52">
        <f>'A TH'!$S$20</f>
        <v>0.76380952380952372</v>
      </c>
      <c r="G3" s="69" t="e">
        <f>100-(F3/#REF!)*100</f>
        <v>#REF!</v>
      </c>
      <c r="H3" s="55"/>
      <c r="I3" s="76"/>
      <c r="J3" s="52">
        <f>'A TH'!$S$26</f>
        <v>7.9365079365079358</v>
      </c>
      <c r="K3" s="52">
        <f>'A TH'!$S$26</f>
        <v>7.9365079365079358</v>
      </c>
      <c r="L3" s="77">
        <f>100-(K3/J3)*100</f>
        <v>0</v>
      </c>
      <c r="M3" s="58"/>
    </row>
    <row r="4" spans="1:16" hidden="1" x14ac:dyDescent="0.25">
      <c r="A4" s="84"/>
      <c r="B4" s="65"/>
      <c r="C4" s="66" t="s">
        <v>14</v>
      </c>
      <c r="D4" s="66"/>
      <c r="E4" s="66"/>
      <c r="F4" s="53">
        <f>'A TV'!$S$20</f>
        <v>0.71206349206349184</v>
      </c>
      <c r="G4" s="70" t="e">
        <f>100-(F4/#REF!)*100</f>
        <v>#REF!</v>
      </c>
      <c r="H4" s="56"/>
      <c r="I4" s="78"/>
      <c r="J4" s="53">
        <f>'A TV'!$S$26</f>
        <v>6.3492063492063489</v>
      </c>
      <c r="K4" s="53">
        <f>'A TV'!$S$26</f>
        <v>6.3492063492063489</v>
      </c>
      <c r="L4" s="79">
        <f>100-(K4/J4)*100</f>
        <v>0</v>
      </c>
      <c r="M4" s="58"/>
    </row>
    <row r="5" spans="1:16" x14ac:dyDescent="0.25">
      <c r="A5" s="84" t="s">
        <v>29</v>
      </c>
      <c r="B5" s="65" t="s">
        <v>21</v>
      </c>
      <c r="C5" s="66" t="s">
        <v>12</v>
      </c>
      <c r="D5" s="66"/>
      <c r="E5" s="53">
        <f>'A TH'!$S$29</f>
        <v>0.76317460317460317</v>
      </c>
      <c r="F5" s="52">
        <f>'A TH'!$S$20</f>
        <v>0.76380952380952372</v>
      </c>
      <c r="G5" s="70">
        <f t="shared" ref="G5:G8" si="0">((E5-F5)/F5)*100</f>
        <v>-8.3125519534485173E-2</v>
      </c>
      <c r="H5" s="56"/>
      <c r="I5" s="78"/>
      <c r="J5" s="53">
        <f>'A TH'!$S$35</f>
        <v>7.9365079365079358</v>
      </c>
      <c r="K5" s="52">
        <f>'A TH'!$S$26</f>
        <v>7.9365079365079358</v>
      </c>
      <c r="L5" s="70">
        <f t="shared" ref="L5:L8" si="1">((J5-K5)/K5)*100</f>
        <v>0</v>
      </c>
      <c r="M5" s="58"/>
    </row>
    <row r="6" spans="1:16" x14ac:dyDescent="0.25">
      <c r="A6" s="82"/>
      <c r="B6" s="61"/>
      <c r="C6" s="62" t="s">
        <v>14</v>
      </c>
      <c r="D6" s="62"/>
      <c r="E6" s="54">
        <f>'A TV'!$S$29</f>
        <v>0.70936507936507909</v>
      </c>
      <c r="F6" s="54">
        <f>'A TV'!$S$20</f>
        <v>0.71206349206349184</v>
      </c>
      <c r="G6" s="71">
        <f t="shared" si="0"/>
        <v>-0.37895675434686499</v>
      </c>
      <c r="H6" s="57"/>
      <c r="I6" s="80"/>
      <c r="J6" s="54">
        <f>'A TV'!$S$35</f>
        <v>6.3492063492063489</v>
      </c>
      <c r="K6" s="54">
        <f>'A TV'!$S$26</f>
        <v>6.3492063492063489</v>
      </c>
      <c r="L6" s="71">
        <f t="shared" si="1"/>
        <v>0</v>
      </c>
      <c r="M6" s="58"/>
    </row>
    <row r="7" spans="1:16" x14ac:dyDescent="0.25">
      <c r="A7" s="81" t="s">
        <v>26</v>
      </c>
      <c r="B7" s="63" t="s">
        <v>21</v>
      </c>
      <c r="C7" s="64" t="s">
        <v>12</v>
      </c>
      <c r="D7" s="64"/>
      <c r="E7" s="52">
        <f>'A TH'!$S$38</f>
        <v>0.76301587301587293</v>
      </c>
      <c r="F7" s="52">
        <f>'A TH'!$S$20</f>
        <v>0.76380952380952372</v>
      </c>
      <c r="G7" s="69">
        <f t="shared" si="0"/>
        <v>-0.10390689941812099</v>
      </c>
      <c r="H7" s="55"/>
      <c r="I7" s="76"/>
      <c r="J7" s="52">
        <f>'A TH'!$S$44</f>
        <v>7.9365079365079358</v>
      </c>
      <c r="K7" s="52">
        <f>'A TH'!$S$26</f>
        <v>7.9365079365079358</v>
      </c>
      <c r="L7" s="69">
        <f t="shared" si="1"/>
        <v>0</v>
      </c>
      <c r="M7" s="58"/>
    </row>
    <row r="8" spans="1:16" x14ac:dyDescent="0.25">
      <c r="A8" s="82"/>
      <c r="B8" s="61"/>
      <c r="C8" s="62" t="s">
        <v>14</v>
      </c>
      <c r="D8" s="62"/>
      <c r="E8" s="54">
        <f>ROUNDUP('A TV'!$S$38,2)</f>
        <v>0.71</v>
      </c>
      <c r="F8" s="54">
        <f>'A TV'!$S$20</f>
        <v>0.71206349206349184</v>
      </c>
      <c r="G8" s="71">
        <f t="shared" si="0"/>
        <v>-0.28979045920639412</v>
      </c>
      <c r="H8" s="57"/>
      <c r="I8" s="80"/>
      <c r="J8" s="54">
        <f>'A TV'!$S$44</f>
        <v>6.3492063492063489</v>
      </c>
      <c r="K8" s="54">
        <f>'A TV'!$S$26</f>
        <v>6.3492063492063489</v>
      </c>
      <c r="L8" s="71">
        <f t="shared" si="1"/>
        <v>0</v>
      </c>
      <c r="M8" s="58"/>
    </row>
    <row r="9" spans="1:16" x14ac:dyDescent="0.25">
      <c r="A9" s="81" t="s">
        <v>27</v>
      </c>
      <c r="B9" s="63" t="s">
        <v>21</v>
      </c>
      <c r="C9" s="64" t="s">
        <v>12</v>
      </c>
      <c r="D9" s="64"/>
      <c r="E9" s="52">
        <f>'A TH'!$S$47</f>
        <v>0.77047619047619054</v>
      </c>
      <c r="F9" s="52">
        <f>'A TH'!$S$20</f>
        <v>0.76380952380952372</v>
      </c>
      <c r="G9" s="69">
        <f>((E9-F9)/F9)*100</f>
        <v>0.8728179551122397</v>
      </c>
      <c r="H9" s="55"/>
      <c r="I9" s="76"/>
      <c r="J9" s="52">
        <f>'A TH'!$S$53</f>
        <v>7.9365079365079358</v>
      </c>
      <c r="K9" s="52">
        <f>'A TH'!$S$26</f>
        <v>7.9365079365079358</v>
      </c>
      <c r="L9" s="69">
        <f>((J9-K9)/K9)*100</f>
        <v>0</v>
      </c>
      <c r="M9" s="58"/>
    </row>
    <row r="10" spans="1:16" x14ac:dyDescent="0.25">
      <c r="A10" s="82"/>
      <c r="B10" s="61"/>
      <c r="C10" s="62" t="s">
        <v>14</v>
      </c>
      <c r="D10" s="62"/>
      <c r="E10" s="54">
        <f>'A TV'!$S$47</f>
        <v>0.70777777777777762</v>
      </c>
      <c r="F10" s="54">
        <f>'A TV'!$S$20</f>
        <v>0.71206349206349184</v>
      </c>
      <c r="G10" s="71">
        <f t="shared" ref="G10:G12" si="2">((E10-F10)/F10)*100</f>
        <v>-0.60187249219794103</v>
      </c>
      <c r="H10" s="57"/>
      <c r="I10" s="80"/>
      <c r="J10" s="54">
        <f>'A TV'!$S$53</f>
        <v>6.3492063492063489</v>
      </c>
      <c r="K10" s="54">
        <f>'A TV'!$S$26</f>
        <v>6.3492063492063489</v>
      </c>
      <c r="L10" s="71">
        <f t="shared" ref="L10:L12" si="3">((J10-K10)/K10)*100</f>
        <v>0</v>
      </c>
      <c r="M10" s="58"/>
    </row>
    <row r="11" spans="1:16" x14ac:dyDescent="0.25">
      <c r="A11" s="81" t="s">
        <v>28</v>
      </c>
      <c r="B11" s="63" t="s">
        <v>21</v>
      </c>
      <c r="C11" s="64" t="s">
        <v>12</v>
      </c>
      <c r="D11" s="64"/>
      <c r="E11" s="52">
        <f>'A TH'!$S$56</f>
        <v>0.7836507936507936</v>
      </c>
      <c r="F11" s="52">
        <f>'A TH'!$S$20</f>
        <v>0.76380952380952372</v>
      </c>
      <c r="G11" s="69">
        <f t="shared" si="2"/>
        <v>2.5976724854530397</v>
      </c>
      <c r="H11" s="55"/>
      <c r="I11" s="76"/>
      <c r="J11" s="52">
        <f>'A TH'!$S$62</f>
        <v>7.9365079365079358</v>
      </c>
      <c r="K11" s="52">
        <f>'A TH'!$S$26</f>
        <v>7.9365079365079358</v>
      </c>
      <c r="L11" s="69">
        <f t="shared" si="3"/>
        <v>0</v>
      </c>
      <c r="M11" s="58"/>
    </row>
    <row r="12" spans="1:16" x14ac:dyDescent="0.25">
      <c r="A12" s="82"/>
      <c r="B12" s="61"/>
      <c r="C12" s="62" t="s">
        <v>14</v>
      </c>
      <c r="D12" s="62"/>
      <c r="E12" s="54">
        <f>'A TV'!$S$56</f>
        <v>0.71809523809523801</v>
      </c>
      <c r="F12" s="54">
        <f>'A TV'!$S$20</f>
        <v>0.71206349206349184</v>
      </c>
      <c r="G12" s="71">
        <f t="shared" si="2"/>
        <v>0.84707980383416981</v>
      </c>
      <c r="H12" s="57"/>
      <c r="I12" s="80"/>
      <c r="J12" s="54">
        <f>'A TV'!$S$62</f>
        <v>6.3492063492063489</v>
      </c>
      <c r="K12" s="54">
        <f>'A TV'!$S$26</f>
        <v>6.3492063492063489</v>
      </c>
      <c r="L12" s="71">
        <f t="shared" si="3"/>
        <v>0</v>
      </c>
      <c r="M12" s="58"/>
    </row>
    <row r="13" spans="1:16" x14ac:dyDescent="0.25">
      <c r="A13" s="58"/>
      <c r="B13" s="58"/>
      <c r="C13" s="59"/>
      <c r="D13" s="59"/>
      <c r="E13" s="60"/>
      <c r="F13" s="59"/>
      <c r="G13" s="72"/>
      <c r="H13" s="58"/>
      <c r="I13" s="58"/>
      <c r="J13" s="58"/>
      <c r="K13" s="58"/>
      <c r="L13" s="58"/>
      <c r="M13" s="58"/>
    </row>
    <row r="14" spans="1:16" x14ac:dyDescent="0.25">
      <c r="O14" t="s">
        <v>32</v>
      </c>
      <c r="P14" t="s">
        <v>33</v>
      </c>
    </row>
    <row r="15" spans="1:16" x14ac:dyDescent="0.25">
      <c r="N15">
        <v>0.1</v>
      </c>
      <c r="O15" s="67">
        <f>F5</f>
        <v>0.76380952380952372</v>
      </c>
      <c r="P15" s="67">
        <f>F6</f>
        <v>0.71206349206349184</v>
      </c>
    </row>
    <row r="16" spans="1:16" x14ac:dyDescent="0.25">
      <c r="N16">
        <v>0.3</v>
      </c>
      <c r="O16" s="67">
        <f>E5</f>
        <v>0.76317460317460317</v>
      </c>
      <c r="P16" s="67">
        <f>E6</f>
        <v>0.70936507936507909</v>
      </c>
    </row>
    <row r="17" spans="14:16" x14ac:dyDescent="0.25">
      <c r="N17">
        <v>0.5</v>
      </c>
      <c r="O17" s="67">
        <f>E7</f>
        <v>0.76301587301587293</v>
      </c>
      <c r="P17" s="67">
        <f>E8</f>
        <v>0.71</v>
      </c>
    </row>
    <row r="18" spans="14:16" x14ac:dyDescent="0.25">
      <c r="N18">
        <v>0.7</v>
      </c>
      <c r="O18" s="67">
        <f>E9</f>
        <v>0.77047619047619054</v>
      </c>
      <c r="P18" s="67">
        <f>E10</f>
        <v>0.70777777777777762</v>
      </c>
    </row>
    <row r="19" spans="14:16" x14ac:dyDescent="0.25">
      <c r="N19">
        <v>0.9</v>
      </c>
      <c r="O19" s="67">
        <f>E11</f>
        <v>0.7836507936507936</v>
      </c>
      <c r="P19" s="67">
        <f>E12</f>
        <v>0.71809523809523801</v>
      </c>
    </row>
  </sheetData>
  <mergeCells count="7">
    <mergeCell ref="A9:A10"/>
    <mergeCell ref="A11:A12"/>
    <mergeCell ref="J1:L1"/>
    <mergeCell ref="A3:A4"/>
    <mergeCell ref="A5:A6"/>
    <mergeCell ref="E1:G1"/>
    <mergeCell ref="A7:A8"/>
  </mergeCells>
  <conditionalFormatting sqref="L3:L4">
    <cfRule type="iconSet" priority="40">
      <iconSet iconSet="3Arrows">
        <cfvo type="percent" val="0"/>
        <cfvo type="num" val="0"/>
        <cfvo type="num" val="0" gte="0"/>
      </iconSet>
    </cfRule>
  </conditionalFormatting>
  <conditionalFormatting sqref="G3:G12">
    <cfRule type="iconSet" priority="44">
      <iconSet iconSet="3Arrows">
        <cfvo type="percent" val="0"/>
        <cfvo type="num" val="0"/>
        <cfvo type="num" val="0" gte="0"/>
      </iconSet>
    </cfRule>
  </conditionalFormatting>
  <conditionalFormatting sqref="L5:L12">
    <cfRule type="iconSet" priority="1">
      <iconSet iconSet="3Arrows">
        <cfvo type="percent" val="0"/>
        <cfvo type="num" val="0"/>
        <cfvo type="num" val="0" gte="0"/>
      </iconSet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"/>
  <sheetViews>
    <sheetView zoomScaleNormal="100" zoomScaleSheetLayoutView="100" workbookViewId="0">
      <selection activeCell="S34" sqref="S34"/>
    </sheetView>
  </sheetViews>
  <sheetFormatPr defaultColWidth="8.85546875" defaultRowHeight="12" x14ac:dyDescent="0.2"/>
  <cols>
    <col min="1" max="7" width="4" style="1" bestFit="1" customWidth="1"/>
    <col min="8" max="9" width="4" style="1" customWidth="1"/>
    <col min="10" max="18" width="4" style="1" bestFit="1" customWidth="1"/>
    <col min="19" max="16384" width="8.85546875" style="1"/>
  </cols>
  <sheetData>
    <row r="1" spans="1:26" x14ac:dyDescent="0.2">
      <c r="A1" s="42">
        <v>1.8</v>
      </c>
      <c r="B1" s="42">
        <v>1.32</v>
      </c>
      <c r="C1" s="42">
        <v>0.79</v>
      </c>
      <c r="D1" s="42">
        <v>0.5</v>
      </c>
      <c r="E1" s="42">
        <v>0.28999999999999998</v>
      </c>
      <c r="F1" s="42">
        <v>0.18</v>
      </c>
      <c r="G1" s="42">
        <v>0.15</v>
      </c>
      <c r="H1" s="42">
        <v>0.11</v>
      </c>
      <c r="I1" s="42">
        <v>0.09</v>
      </c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26" x14ac:dyDescent="0.2">
      <c r="A2" s="42">
        <v>4.3</v>
      </c>
      <c r="B2" s="42">
        <v>1.61</v>
      </c>
      <c r="C2" s="42">
        <v>0.89</v>
      </c>
      <c r="D2" s="42">
        <v>0.54</v>
      </c>
      <c r="E2" s="42">
        <v>0.35</v>
      </c>
      <c r="F2" s="42">
        <v>0.19</v>
      </c>
      <c r="G2" s="42">
        <v>0.13</v>
      </c>
      <c r="H2" s="42">
        <v>0.11</v>
      </c>
      <c r="I2" s="42">
        <v>0.09</v>
      </c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42">
        <v>3.8</v>
      </c>
      <c r="B3" s="42">
        <v>1.53</v>
      </c>
      <c r="C3" s="42">
        <v>0.87</v>
      </c>
      <c r="D3" s="42">
        <v>0.6</v>
      </c>
      <c r="E3" s="42">
        <v>0.36</v>
      </c>
      <c r="F3" s="42">
        <v>0.18</v>
      </c>
      <c r="G3" s="42">
        <v>0.14000000000000001</v>
      </c>
      <c r="H3" s="42">
        <v>0.12</v>
      </c>
      <c r="I3" s="42">
        <v>0.11</v>
      </c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x14ac:dyDescent="0.2">
      <c r="A4" s="42">
        <v>0.24</v>
      </c>
      <c r="B4" s="42">
        <v>1.08</v>
      </c>
      <c r="C4" s="42">
        <v>0.96</v>
      </c>
      <c r="D4" s="42">
        <v>0.62</v>
      </c>
      <c r="E4" s="42">
        <v>0.33</v>
      </c>
      <c r="F4" s="42">
        <v>0.17</v>
      </c>
      <c r="G4" s="42">
        <v>0.14000000000000001</v>
      </c>
      <c r="H4" s="42">
        <v>0.13</v>
      </c>
      <c r="I4" s="42">
        <v>0.12</v>
      </c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x14ac:dyDescent="0.2">
      <c r="A5" s="42">
        <v>0.62</v>
      </c>
      <c r="B5" s="42">
        <v>1.49</v>
      </c>
      <c r="C5" s="42">
        <v>0.9</v>
      </c>
      <c r="D5" s="42">
        <v>0.59</v>
      </c>
      <c r="E5" s="42">
        <v>0.33</v>
      </c>
      <c r="F5" s="42">
        <v>0.17</v>
      </c>
      <c r="G5" s="42">
        <v>0.14000000000000001</v>
      </c>
      <c r="H5" s="42">
        <v>0.12</v>
      </c>
      <c r="I5" s="42">
        <v>0.1</v>
      </c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x14ac:dyDescent="0.2">
      <c r="A6" s="42">
        <v>4.41</v>
      </c>
      <c r="B6" s="42">
        <v>1.65</v>
      </c>
      <c r="C6" s="42">
        <v>0.88</v>
      </c>
      <c r="D6" s="42">
        <v>0.55000000000000004</v>
      </c>
      <c r="E6" s="42">
        <v>0.32</v>
      </c>
      <c r="F6" s="42">
        <v>0.16</v>
      </c>
      <c r="G6" s="42">
        <v>0.13</v>
      </c>
      <c r="H6" s="42">
        <v>0.11</v>
      </c>
      <c r="I6" s="42">
        <v>0.1</v>
      </c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x14ac:dyDescent="0.2">
      <c r="A7" s="42">
        <v>3.88</v>
      </c>
      <c r="B7" s="42">
        <v>1.54</v>
      </c>
      <c r="C7" s="42">
        <v>0.83</v>
      </c>
      <c r="D7" s="42">
        <v>0.53</v>
      </c>
      <c r="E7" s="42">
        <v>0.28999999999999998</v>
      </c>
      <c r="F7" s="42">
        <v>0.16</v>
      </c>
      <c r="G7" s="42">
        <v>0.12</v>
      </c>
      <c r="H7" s="42">
        <v>0.1</v>
      </c>
      <c r="I7" s="42">
        <v>0.08</v>
      </c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x14ac:dyDescent="0.2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x14ac:dyDescent="0.2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x14ac:dyDescent="0.2">
      <c r="A14" s="42">
        <v>3.85</v>
      </c>
      <c r="B14" s="42">
        <v>1.75</v>
      </c>
      <c r="C14" s="42">
        <v>0.95</v>
      </c>
      <c r="D14" s="42">
        <v>0.57999999999999996</v>
      </c>
      <c r="E14" s="42">
        <v>0.33</v>
      </c>
      <c r="F14" s="42">
        <v>0.22</v>
      </c>
      <c r="G14" s="42">
        <v>0.19</v>
      </c>
      <c r="H14" s="42">
        <v>0.15</v>
      </c>
      <c r="I14" s="42">
        <v>0.1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x14ac:dyDescent="0.2">
      <c r="A15" s="42">
        <v>4.5</v>
      </c>
      <c r="B15" s="42">
        <v>1.67</v>
      </c>
      <c r="C15" s="42">
        <v>0.95</v>
      </c>
      <c r="D15" s="42">
        <v>0.59</v>
      </c>
      <c r="E15" s="42">
        <v>0.4</v>
      </c>
      <c r="F15" s="42">
        <v>0.26</v>
      </c>
      <c r="G15" s="42">
        <v>0.2</v>
      </c>
      <c r="H15" s="42">
        <v>0.14000000000000001</v>
      </c>
      <c r="I15" s="42">
        <v>0.11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x14ac:dyDescent="0.2">
      <c r="A16" s="42">
        <v>1.21</v>
      </c>
      <c r="B16" s="42">
        <v>1.49</v>
      </c>
      <c r="C16" s="42">
        <v>0.94</v>
      </c>
      <c r="D16" s="42">
        <v>0.7</v>
      </c>
      <c r="E16" s="42">
        <v>0.45</v>
      </c>
      <c r="F16" s="42">
        <v>0.25</v>
      </c>
      <c r="G16" s="42">
        <v>0.17</v>
      </c>
      <c r="H16" s="42">
        <v>0.13</v>
      </c>
      <c r="I16" s="42">
        <v>0.12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x14ac:dyDescent="0.2">
      <c r="A17" s="42">
        <v>0.26</v>
      </c>
      <c r="B17" s="42">
        <v>1.05</v>
      </c>
      <c r="C17" s="42">
        <v>1.05</v>
      </c>
      <c r="D17" s="42">
        <v>0.7</v>
      </c>
      <c r="E17" s="42">
        <v>0.41</v>
      </c>
      <c r="F17" s="42">
        <v>0.21</v>
      </c>
      <c r="G17" s="42">
        <v>0.16</v>
      </c>
      <c r="H17" s="42">
        <v>0.15</v>
      </c>
      <c r="I17" s="42">
        <v>0.14000000000000001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x14ac:dyDescent="0.2">
      <c r="A18" s="42">
        <v>3.49</v>
      </c>
      <c r="B18" s="42">
        <v>1.79</v>
      </c>
      <c r="C18" s="42">
        <v>0.98</v>
      </c>
      <c r="D18" s="42">
        <v>0.62</v>
      </c>
      <c r="E18" s="42">
        <v>0.36</v>
      </c>
      <c r="F18" s="42">
        <v>0.19</v>
      </c>
      <c r="G18" s="42">
        <v>0.16</v>
      </c>
      <c r="H18" s="42">
        <v>0.14000000000000001</v>
      </c>
      <c r="I18" s="42">
        <v>0.13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x14ac:dyDescent="0.2">
      <c r="A19" s="42">
        <v>4.6100000000000003</v>
      </c>
      <c r="B19" s="42">
        <v>1.67</v>
      </c>
      <c r="C19" s="42">
        <v>0.96</v>
      </c>
      <c r="D19" s="42">
        <v>0.57999999999999996</v>
      </c>
      <c r="E19" s="42">
        <v>0.33</v>
      </c>
      <c r="F19" s="42">
        <v>0.18</v>
      </c>
      <c r="G19" s="42">
        <v>0.15</v>
      </c>
      <c r="H19" s="42">
        <v>0.12</v>
      </c>
      <c r="I19" s="42">
        <v>0.11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x14ac:dyDescent="0.2">
      <c r="A20" s="42">
        <v>2.78</v>
      </c>
      <c r="B20" s="42">
        <v>1.34</v>
      </c>
      <c r="C20" s="42">
        <v>0.79</v>
      </c>
      <c r="D20" s="42">
        <v>0.52</v>
      </c>
      <c r="E20" s="42">
        <v>0.31</v>
      </c>
      <c r="F20" s="42">
        <v>0.17</v>
      </c>
      <c r="G20" s="42">
        <v>0.14000000000000001</v>
      </c>
      <c r="H20" s="42">
        <v>0.12</v>
      </c>
      <c r="I20" s="42">
        <v>0.1</v>
      </c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topLeftCell="A17" zoomScaleNormal="100" zoomScaleSheetLayoutView="100" zoomScalePageLayoutView="70" workbookViewId="0">
      <selection activeCell="C56" sqref="A1:XFD1048576"/>
    </sheetView>
  </sheetViews>
  <sheetFormatPr defaultColWidth="0" defaultRowHeight="11.25" zeroHeight="1" x14ac:dyDescent="0.2"/>
  <cols>
    <col min="1" max="1" width="6.5703125" style="6" customWidth="1"/>
    <col min="2" max="2" width="1" style="4" customWidth="1"/>
    <col min="3" max="11" width="4.85546875" style="5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28515625" style="5" customWidth="1"/>
    <col min="22" max="22" width="1.42578125" style="5" customWidth="1"/>
    <col min="23" max="23" width="0" style="5" hidden="1" customWidth="1"/>
    <col min="24" max="16383" width="9.140625" style="5" hidden="1"/>
    <col min="16384" max="16384" width="81" style="5" hidden="1" customWidth="1"/>
  </cols>
  <sheetData>
    <row r="1" spans="2:22" x14ac:dyDescent="0.2"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2:22" x14ac:dyDescent="0.2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2:22" x14ac:dyDescent="0.2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2:22" x14ac:dyDescent="0.2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2:22" x14ac:dyDescent="0.2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2:22" x14ac:dyDescent="0.2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2:22" x14ac:dyDescent="0.2"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2:22" x14ac:dyDescent="0.2"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2:22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2:22" x14ac:dyDescent="0.2"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2:22" x14ac:dyDescent="0.2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2:22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2:22" x14ac:dyDescent="0.2"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2:22" x14ac:dyDescent="0.2"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2:22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2:22" x14ac:dyDescent="0.2"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87" t="s">
        <v>19</v>
      </c>
      <c r="B17" s="87"/>
      <c r="C17" s="26">
        <v>0.5</v>
      </c>
      <c r="D17" s="29">
        <f t="shared" ref="D17:K17" si="0">C17+$F$18</f>
        <v>1</v>
      </c>
      <c r="E17" s="29">
        <f t="shared" si="0"/>
        <v>1.5</v>
      </c>
      <c r="F17" s="29">
        <f t="shared" si="0"/>
        <v>2</v>
      </c>
      <c r="G17" s="29">
        <f t="shared" si="0"/>
        <v>2.5</v>
      </c>
      <c r="H17" s="29">
        <f t="shared" si="0"/>
        <v>3</v>
      </c>
      <c r="I17" s="29">
        <f t="shared" si="0"/>
        <v>3.5</v>
      </c>
      <c r="J17" s="29">
        <f t="shared" si="0"/>
        <v>4</v>
      </c>
      <c r="K17" s="29">
        <f t="shared" si="0"/>
        <v>4.5</v>
      </c>
      <c r="L17" s="32" t="s">
        <v>20</v>
      </c>
      <c r="M17" s="25" t="s">
        <v>11</v>
      </c>
      <c r="N17" s="86" t="s">
        <v>35</v>
      </c>
      <c r="O17" s="86"/>
      <c r="P17" s="86"/>
      <c r="Q17" s="86"/>
      <c r="R17" s="86"/>
      <c r="S17" s="86"/>
      <c r="T17" s="86"/>
      <c r="U17" s="86"/>
      <c r="V17" s="9"/>
    </row>
    <row r="18" spans="1:23" s="2" customFormat="1" x14ac:dyDescent="0.2">
      <c r="A18" s="88" t="s">
        <v>18</v>
      </c>
      <c r="B18" s="88"/>
      <c r="C18" s="88"/>
      <c r="D18" s="88"/>
      <c r="E18" s="88"/>
      <c r="F18" s="24">
        <v>0.5</v>
      </c>
      <c r="G18" s="30" t="s">
        <v>15</v>
      </c>
      <c r="H18" s="21"/>
      <c r="I18" s="21"/>
      <c r="J18" s="21"/>
      <c r="K18" s="21"/>
      <c r="L18" s="21"/>
      <c r="M18" s="31" t="s">
        <v>16</v>
      </c>
      <c r="N18" s="86" t="s">
        <v>13</v>
      </c>
      <c r="O18" s="86"/>
      <c r="P18" s="86"/>
      <c r="Q18" s="89" t="s">
        <v>17</v>
      </c>
      <c r="R18" s="89"/>
      <c r="S18" s="89"/>
      <c r="T18" s="86" t="s">
        <v>12</v>
      </c>
      <c r="U18" s="86"/>
      <c r="V18" s="9"/>
    </row>
    <row r="19" spans="1:23" s="2" customFormat="1" x14ac:dyDescent="0.2">
      <c r="A19" s="27"/>
      <c r="B19" s="27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2"/>
      <c r="N19" s="22"/>
      <c r="O19" s="22"/>
      <c r="P19" s="22"/>
      <c r="Q19" s="22"/>
      <c r="R19" s="22"/>
      <c r="S19" s="23"/>
      <c r="T19" s="23"/>
      <c r="U19" s="22"/>
      <c r="V19" s="9"/>
    </row>
    <row r="20" spans="1:23" s="2" customFormat="1" ht="12" x14ac:dyDescent="0.2">
      <c r="A20" s="10" t="s">
        <v>24</v>
      </c>
      <c r="B20" s="18"/>
      <c r="C20" s="42">
        <v>3.71</v>
      </c>
      <c r="D20" s="42">
        <v>1.68</v>
      </c>
      <c r="E20" s="42">
        <v>0.91</v>
      </c>
      <c r="F20" s="42">
        <v>0.56000000000000005</v>
      </c>
      <c r="G20" s="42">
        <v>0.32</v>
      </c>
      <c r="H20" s="42">
        <v>0.22</v>
      </c>
      <c r="I20" s="42">
        <v>0.19</v>
      </c>
      <c r="J20" s="42">
        <v>0.15</v>
      </c>
      <c r="K20" s="42">
        <v>0.1</v>
      </c>
      <c r="L20" s="11"/>
      <c r="M20" s="90" t="s">
        <v>6</v>
      </c>
      <c r="N20" s="91"/>
      <c r="O20" s="91"/>
      <c r="P20" s="98" t="s">
        <v>1</v>
      </c>
      <c r="Q20" s="98"/>
      <c r="R20" s="98"/>
      <c r="S20" s="99">
        <f>AVERAGE(C20:K26)</f>
        <v>0.76380952380952372</v>
      </c>
      <c r="T20" s="99"/>
      <c r="U20" s="13" t="s">
        <v>0</v>
      </c>
      <c r="V20" s="9"/>
    </row>
    <row r="21" spans="1:23" s="2" customFormat="1" ht="12.75" x14ac:dyDescent="0.2">
      <c r="A21" s="14"/>
      <c r="B21" s="20"/>
      <c r="C21" s="42">
        <v>4.38</v>
      </c>
      <c r="D21" s="42">
        <v>1.6</v>
      </c>
      <c r="E21" s="42">
        <v>0.91</v>
      </c>
      <c r="F21" s="42">
        <v>0.56999999999999995</v>
      </c>
      <c r="G21" s="42">
        <v>0.39</v>
      </c>
      <c r="H21" s="42">
        <v>0.25</v>
      </c>
      <c r="I21" s="42">
        <v>0.19</v>
      </c>
      <c r="J21" s="42">
        <v>0.14000000000000001</v>
      </c>
      <c r="K21" s="42">
        <v>0.11</v>
      </c>
      <c r="L21" s="11"/>
      <c r="M21" s="96"/>
      <c r="N21" s="97"/>
      <c r="O21" s="97"/>
      <c r="P21" s="100" t="s">
        <v>4</v>
      </c>
      <c r="Q21" s="100"/>
      <c r="R21" s="100"/>
      <c r="S21" s="101">
        <f>MEDIAN(C20:K26)</f>
        <v>0.33</v>
      </c>
      <c r="T21" s="101"/>
      <c r="U21" s="15" t="s">
        <v>0</v>
      </c>
      <c r="V21" s="9"/>
    </row>
    <row r="22" spans="1:23" s="2" customFormat="1" ht="12.75" x14ac:dyDescent="0.2">
      <c r="A22" s="14"/>
      <c r="B22" s="20"/>
      <c r="C22" s="42">
        <v>1.17</v>
      </c>
      <c r="D22" s="42">
        <v>1.44</v>
      </c>
      <c r="E22" s="42">
        <v>0.91</v>
      </c>
      <c r="F22" s="42">
        <v>0.68</v>
      </c>
      <c r="G22" s="42">
        <v>0.45</v>
      </c>
      <c r="H22" s="42">
        <v>0.25</v>
      </c>
      <c r="I22" s="42">
        <v>0.17</v>
      </c>
      <c r="J22" s="42">
        <v>0.13</v>
      </c>
      <c r="K22" s="42">
        <v>0.12</v>
      </c>
      <c r="L22" s="11"/>
      <c r="M22" s="96"/>
      <c r="N22" s="97"/>
      <c r="O22" s="97"/>
      <c r="P22" s="100" t="s">
        <v>5</v>
      </c>
      <c r="Q22" s="100"/>
      <c r="R22" s="100"/>
      <c r="S22" s="101">
        <f>SMALL(C20:K26,1)</f>
        <v>0.1</v>
      </c>
      <c r="T22" s="101"/>
      <c r="U22" s="15" t="s">
        <v>0</v>
      </c>
      <c r="V22" s="9"/>
    </row>
    <row r="23" spans="1:23" s="2" customFormat="1" ht="12.75" x14ac:dyDescent="0.2">
      <c r="A23" s="14"/>
      <c r="B23" s="20"/>
      <c r="C23" s="42">
        <v>0.25</v>
      </c>
      <c r="D23" s="42">
        <v>1.03</v>
      </c>
      <c r="E23" s="42">
        <v>1.03</v>
      </c>
      <c r="F23" s="42">
        <v>0.69</v>
      </c>
      <c r="G23" s="42">
        <v>0.4</v>
      </c>
      <c r="H23" s="42">
        <v>0.2</v>
      </c>
      <c r="I23" s="42">
        <v>0.16</v>
      </c>
      <c r="J23" s="42">
        <v>0.14000000000000001</v>
      </c>
      <c r="K23" s="42">
        <v>0.13</v>
      </c>
      <c r="L23" s="11"/>
      <c r="M23" s="96"/>
      <c r="N23" s="97"/>
      <c r="O23" s="97"/>
      <c r="P23" s="100" t="s">
        <v>3</v>
      </c>
      <c r="Q23" s="100"/>
      <c r="R23" s="100"/>
      <c r="S23" s="101">
        <f>LARGE(C20:K26,1)</f>
        <v>4.53</v>
      </c>
      <c r="T23" s="101"/>
      <c r="U23" s="15" t="s">
        <v>0</v>
      </c>
      <c r="V23" s="9"/>
    </row>
    <row r="24" spans="1:23" s="2" customFormat="1" ht="12.75" x14ac:dyDescent="0.2">
      <c r="A24" s="14"/>
      <c r="B24" s="20"/>
      <c r="C24" s="42">
        <v>3.44</v>
      </c>
      <c r="D24" s="42">
        <v>1.75</v>
      </c>
      <c r="E24" s="42">
        <v>0.97</v>
      </c>
      <c r="F24" s="42">
        <v>0.6</v>
      </c>
      <c r="G24" s="42">
        <v>0.35</v>
      </c>
      <c r="H24" s="42">
        <v>0.19</v>
      </c>
      <c r="I24" s="42">
        <v>0.15</v>
      </c>
      <c r="J24" s="42">
        <v>0.14000000000000001</v>
      </c>
      <c r="K24" s="42">
        <v>0.13</v>
      </c>
      <c r="L24" s="11"/>
      <c r="M24" s="90" t="s">
        <v>2</v>
      </c>
      <c r="N24" s="91"/>
      <c r="O24" s="91"/>
      <c r="P24" s="98" t="s">
        <v>9</v>
      </c>
      <c r="Q24" s="98"/>
      <c r="R24" s="98"/>
      <c r="S24" s="99">
        <f>S22/S20</f>
        <v>0.13092269326683295</v>
      </c>
      <c r="T24" s="99"/>
      <c r="U24" s="13"/>
      <c r="V24" s="9"/>
    </row>
    <row r="25" spans="1:23" s="2" customFormat="1" ht="12" x14ac:dyDescent="0.2">
      <c r="A25" s="9"/>
      <c r="C25" s="42">
        <v>4.53</v>
      </c>
      <c r="D25" s="42">
        <v>1.63</v>
      </c>
      <c r="E25" s="42">
        <v>0.94</v>
      </c>
      <c r="F25" s="42">
        <v>0.56999999999999995</v>
      </c>
      <c r="G25" s="42">
        <v>0.33</v>
      </c>
      <c r="H25" s="42">
        <v>0.18</v>
      </c>
      <c r="I25" s="42">
        <v>0.14000000000000001</v>
      </c>
      <c r="J25" s="42">
        <v>0.12</v>
      </c>
      <c r="K25" s="42">
        <v>0.1</v>
      </c>
      <c r="L25" s="11"/>
      <c r="M25" s="92"/>
      <c r="N25" s="93"/>
      <c r="O25" s="93"/>
      <c r="P25" s="102" t="s">
        <v>10</v>
      </c>
      <c r="Q25" s="102"/>
      <c r="R25" s="102"/>
      <c r="S25" s="103">
        <f>S22/S23</f>
        <v>2.2075055187637971E-2</v>
      </c>
      <c r="T25" s="103"/>
      <c r="U25" s="16"/>
      <c r="V25" s="9"/>
    </row>
    <row r="26" spans="1:23" s="2" customFormat="1" ht="12.75" x14ac:dyDescent="0.2">
      <c r="A26" s="14"/>
      <c r="B26" s="20"/>
      <c r="C26" s="42">
        <v>2.72</v>
      </c>
      <c r="D26" s="42">
        <v>1.29</v>
      </c>
      <c r="E26" s="42">
        <v>0.78</v>
      </c>
      <c r="F26" s="42">
        <v>0.51</v>
      </c>
      <c r="G26" s="42">
        <v>0.3</v>
      </c>
      <c r="H26" s="42">
        <v>0.17</v>
      </c>
      <c r="I26" s="42">
        <v>0.14000000000000001</v>
      </c>
      <c r="J26" s="42">
        <v>0.12</v>
      </c>
      <c r="K26" s="42">
        <v>0.1</v>
      </c>
      <c r="L26" s="11"/>
      <c r="M26" s="94" t="s">
        <v>8</v>
      </c>
      <c r="N26" s="95"/>
      <c r="O26" s="95"/>
      <c r="P26" s="95"/>
      <c r="Q26" s="95"/>
      <c r="R26" s="95"/>
      <c r="S26" s="103">
        <f>(COUNTIF(C20:K26,"&gt;2")/COUNT(C20:K26))*100</f>
        <v>7.9365079365079358</v>
      </c>
      <c r="T26" s="103"/>
      <c r="U26" s="16" t="s">
        <v>0</v>
      </c>
      <c r="V26" s="9"/>
    </row>
    <row r="27" spans="1:23" s="2" customFormat="1" x14ac:dyDescent="0.2">
      <c r="A27" s="85" t="s">
        <v>7</v>
      </c>
      <c r="B27" s="85"/>
      <c r="C27" s="12">
        <f>AVERAGE(C20:C26)</f>
        <v>2.8857142857142857</v>
      </c>
      <c r="D27" s="12">
        <f t="shared" ref="D27:K27" si="1">AVERAGE(D20:D26)</f>
        <v>1.4885714285714289</v>
      </c>
      <c r="E27" s="12">
        <f t="shared" si="1"/>
        <v>0.92142857142857149</v>
      </c>
      <c r="F27" s="12">
        <f t="shared" si="1"/>
        <v>0.59714285714285709</v>
      </c>
      <c r="G27" s="12">
        <f t="shared" si="1"/>
        <v>0.36285714285714288</v>
      </c>
      <c r="H27" s="12">
        <f t="shared" si="1"/>
        <v>0.20857142857142855</v>
      </c>
      <c r="I27" s="12">
        <f t="shared" si="1"/>
        <v>0.16285714285714287</v>
      </c>
      <c r="J27" s="12">
        <f t="shared" si="1"/>
        <v>0.13428571428571429</v>
      </c>
      <c r="K27" s="12">
        <f t="shared" si="1"/>
        <v>0.11285714285714286</v>
      </c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8"/>
      <c r="B28" s="8"/>
      <c r="C28" s="36"/>
      <c r="D28" s="36"/>
      <c r="E28" s="36"/>
      <c r="F28" s="36"/>
      <c r="G28" s="36"/>
      <c r="H28" s="36"/>
      <c r="I28" s="36"/>
      <c r="J28" s="36"/>
      <c r="K28" s="36"/>
      <c r="L28" s="9"/>
      <c r="M28" s="9"/>
      <c r="N28" s="9"/>
      <c r="O28" s="9"/>
      <c r="P28" s="9"/>
      <c r="Q28" s="9"/>
      <c r="R28" s="9"/>
      <c r="S28" s="8"/>
      <c r="T28" s="8"/>
      <c r="U28" s="9"/>
      <c r="V28" s="9"/>
    </row>
    <row r="29" spans="1:23" s="2" customFormat="1" x14ac:dyDescent="0.2">
      <c r="A29" s="10" t="s">
        <v>25</v>
      </c>
      <c r="B29" s="18"/>
      <c r="C29" s="35">
        <v>3.75</v>
      </c>
      <c r="D29" s="35">
        <v>1.7</v>
      </c>
      <c r="E29" s="35">
        <v>0.92</v>
      </c>
      <c r="F29" s="35">
        <v>0.56000000000000005</v>
      </c>
      <c r="G29" s="35">
        <v>0.32</v>
      </c>
      <c r="H29" s="35">
        <v>0.21</v>
      </c>
      <c r="I29" s="35">
        <v>0.18</v>
      </c>
      <c r="J29" s="35">
        <v>0.15</v>
      </c>
      <c r="K29" s="35">
        <v>0.1</v>
      </c>
      <c r="L29" s="11"/>
      <c r="M29" s="90" t="s">
        <v>6</v>
      </c>
      <c r="N29" s="91"/>
      <c r="O29" s="91"/>
      <c r="P29" s="98" t="s">
        <v>1</v>
      </c>
      <c r="Q29" s="98"/>
      <c r="R29" s="98"/>
      <c r="S29" s="99">
        <f>AVERAGE(C29:K35)</f>
        <v>0.76317460317460317</v>
      </c>
      <c r="T29" s="99"/>
      <c r="U29" s="13" t="s">
        <v>0</v>
      </c>
      <c r="V29" s="9"/>
    </row>
    <row r="30" spans="1:23" s="2" customFormat="1" ht="12.75" x14ac:dyDescent="0.2">
      <c r="A30" s="14"/>
      <c r="B30" s="20"/>
      <c r="C30" s="35">
        <v>4.4000000000000004</v>
      </c>
      <c r="D30" s="35">
        <v>1.61</v>
      </c>
      <c r="E30" s="35">
        <v>0.92</v>
      </c>
      <c r="F30" s="35">
        <v>0.56999999999999995</v>
      </c>
      <c r="G30" s="35">
        <v>0.38</v>
      </c>
      <c r="H30" s="35">
        <v>0.24</v>
      </c>
      <c r="I30" s="35">
        <v>0.19</v>
      </c>
      <c r="J30" s="35">
        <v>0.13</v>
      </c>
      <c r="K30" s="35">
        <v>0.11</v>
      </c>
      <c r="L30" s="11"/>
      <c r="M30" s="96"/>
      <c r="N30" s="97"/>
      <c r="O30" s="97"/>
      <c r="P30" s="100" t="s">
        <v>4</v>
      </c>
      <c r="Q30" s="100"/>
      <c r="R30" s="100"/>
      <c r="S30" s="101">
        <f>MEDIAN(C29:K35)</f>
        <v>0.32</v>
      </c>
      <c r="T30" s="101"/>
      <c r="U30" s="15" t="s">
        <v>0</v>
      </c>
      <c r="V30" s="9"/>
    </row>
    <row r="31" spans="1:23" s="2" customFormat="1" ht="12.75" x14ac:dyDescent="0.2">
      <c r="A31" s="14"/>
      <c r="B31" s="20"/>
      <c r="C31" s="35">
        <v>1.18</v>
      </c>
      <c r="D31" s="35">
        <v>1.45</v>
      </c>
      <c r="E31" s="35">
        <v>0.91</v>
      </c>
      <c r="F31" s="35">
        <v>0.68</v>
      </c>
      <c r="G31" s="35">
        <v>0.44</v>
      </c>
      <c r="H31" s="35">
        <v>0.24</v>
      </c>
      <c r="I31" s="35">
        <v>0.16</v>
      </c>
      <c r="J31" s="35">
        <v>0.12</v>
      </c>
      <c r="K31" s="35">
        <v>0.11</v>
      </c>
      <c r="L31" s="11"/>
      <c r="M31" s="96"/>
      <c r="N31" s="97"/>
      <c r="O31" s="97"/>
      <c r="P31" s="100" t="s">
        <v>5</v>
      </c>
      <c r="Q31" s="100"/>
      <c r="R31" s="100"/>
      <c r="S31" s="101">
        <f>SMALL(C29:K35,1)</f>
        <v>0.1</v>
      </c>
      <c r="T31" s="101"/>
      <c r="U31" s="15" t="s">
        <v>0</v>
      </c>
      <c r="V31" s="9"/>
    </row>
    <row r="32" spans="1:23" s="2" customFormat="1" ht="12.75" x14ac:dyDescent="0.2">
      <c r="A32" s="14"/>
      <c r="B32" s="20"/>
      <c r="C32" s="35">
        <v>0.24</v>
      </c>
      <c r="D32" s="35">
        <v>1.03</v>
      </c>
      <c r="E32" s="35">
        <v>1.03</v>
      </c>
      <c r="F32" s="35">
        <v>0.69</v>
      </c>
      <c r="G32" s="35">
        <v>0.4</v>
      </c>
      <c r="H32" s="35">
        <v>0.2</v>
      </c>
      <c r="I32" s="35">
        <v>0.15</v>
      </c>
      <c r="J32" s="35">
        <v>0.14000000000000001</v>
      </c>
      <c r="K32" s="35">
        <v>0.13</v>
      </c>
      <c r="L32" s="11"/>
      <c r="M32" s="96"/>
      <c r="N32" s="97"/>
      <c r="O32" s="97"/>
      <c r="P32" s="100" t="s">
        <v>3</v>
      </c>
      <c r="Q32" s="100"/>
      <c r="R32" s="100"/>
      <c r="S32" s="101">
        <f>LARGE(C29:K35,1)</f>
        <v>4.54</v>
      </c>
      <c r="T32" s="101"/>
      <c r="U32" s="15" t="s">
        <v>0</v>
      </c>
      <c r="V32" s="9"/>
    </row>
    <row r="33" spans="1:22" s="2" customFormat="1" ht="12.75" x14ac:dyDescent="0.2">
      <c r="A33" s="14"/>
      <c r="B33" s="20"/>
      <c r="C33" s="35">
        <v>3.44</v>
      </c>
      <c r="D33" s="35">
        <v>1.76</v>
      </c>
      <c r="E33" s="35">
        <v>0.97</v>
      </c>
      <c r="F33" s="35">
        <v>0.6</v>
      </c>
      <c r="G33" s="35">
        <v>0.35</v>
      </c>
      <c r="H33" s="35">
        <v>0.18</v>
      </c>
      <c r="I33" s="35">
        <v>0.15</v>
      </c>
      <c r="J33" s="35">
        <v>0.13</v>
      </c>
      <c r="K33" s="35">
        <v>0.12</v>
      </c>
      <c r="L33" s="11"/>
      <c r="M33" s="90" t="s">
        <v>2</v>
      </c>
      <c r="N33" s="91"/>
      <c r="O33" s="91"/>
      <c r="P33" s="98" t="s">
        <v>9</v>
      </c>
      <c r="Q33" s="98"/>
      <c r="R33" s="98"/>
      <c r="S33" s="99">
        <f>S31/S29</f>
        <v>0.13103161397670549</v>
      </c>
      <c r="T33" s="99"/>
      <c r="U33" s="13"/>
      <c r="V33" s="9"/>
    </row>
    <row r="34" spans="1:22" s="2" customFormat="1" x14ac:dyDescent="0.2">
      <c r="A34" s="9"/>
      <c r="C34" s="35">
        <v>4.54</v>
      </c>
      <c r="D34" s="35">
        <v>1.63</v>
      </c>
      <c r="E34" s="35">
        <v>0.94</v>
      </c>
      <c r="F34" s="35">
        <v>0.56999999999999995</v>
      </c>
      <c r="G34" s="35">
        <v>0.32</v>
      </c>
      <c r="H34" s="35">
        <v>0.17</v>
      </c>
      <c r="I34" s="35">
        <v>0.14000000000000001</v>
      </c>
      <c r="J34" s="35">
        <v>0.12</v>
      </c>
      <c r="K34" s="35">
        <v>0.1</v>
      </c>
      <c r="L34" s="11"/>
      <c r="M34" s="92"/>
      <c r="N34" s="93"/>
      <c r="O34" s="93"/>
      <c r="P34" s="102" t="s">
        <v>10</v>
      </c>
      <c r="Q34" s="102"/>
      <c r="R34" s="102"/>
      <c r="S34" s="103">
        <f>S31/S32</f>
        <v>2.2026431718061675E-2</v>
      </c>
      <c r="T34" s="103"/>
      <c r="U34" s="16"/>
      <c r="V34" s="9"/>
    </row>
    <row r="35" spans="1:22" s="2" customFormat="1" ht="12.75" x14ac:dyDescent="0.2">
      <c r="A35" s="14"/>
      <c r="B35" s="20"/>
      <c r="C35" s="35">
        <v>2.73</v>
      </c>
      <c r="D35" s="35">
        <v>1.29</v>
      </c>
      <c r="E35" s="35">
        <v>0.77</v>
      </c>
      <c r="F35" s="35">
        <v>0.51</v>
      </c>
      <c r="G35" s="35">
        <v>0.3</v>
      </c>
      <c r="H35" s="35">
        <v>0.17</v>
      </c>
      <c r="I35" s="35">
        <v>0.13</v>
      </c>
      <c r="J35" s="35">
        <v>0.11</v>
      </c>
      <c r="K35" s="35">
        <v>0.1</v>
      </c>
      <c r="L35" s="11"/>
      <c r="M35" s="94" t="s">
        <v>8</v>
      </c>
      <c r="N35" s="95"/>
      <c r="O35" s="95"/>
      <c r="P35" s="95"/>
      <c r="Q35" s="95"/>
      <c r="R35" s="95"/>
      <c r="S35" s="103">
        <f>(COUNTIF(C29:K35,"&gt;2")/COUNT(C29:K35))*100</f>
        <v>7.9365079365079358</v>
      </c>
      <c r="T35" s="103"/>
      <c r="U35" s="16" t="s">
        <v>0</v>
      </c>
      <c r="V35" s="9"/>
    </row>
    <row r="36" spans="1:22" s="2" customFormat="1" x14ac:dyDescent="0.2">
      <c r="A36" s="85" t="s">
        <v>7</v>
      </c>
      <c r="B36" s="85"/>
      <c r="C36" s="12">
        <f>AVERAGE(C29:C35)</f>
        <v>2.8971428571428572</v>
      </c>
      <c r="D36" s="12">
        <f t="shared" ref="D36" si="2">AVERAGE(D29:D35)</f>
        <v>1.4957142857142856</v>
      </c>
      <c r="E36" s="12">
        <f t="shared" ref="E36" si="3">AVERAGE(E29:E35)</f>
        <v>0.92285714285714271</v>
      </c>
      <c r="F36" s="12">
        <f t="shared" ref="F36" si="4">AVERAGE(F29:F35)</f>
        <v>0.59714285714285709</v>
      </c>
      <c r="G36" s="12">
        <f t="shared" ref="G36" si="5">AVERAGE(G29:G35)</f>
        <v>0.35857142857142854</v>
      </c>
      <c r="H36" s="12">
        <f t="shared" ref="H36" si="6">AVERAGE(H29:H35)</f>
        <v>0.20142857142857137</v>
      </c>
      <c r="I36" s="12">
        <f t="shared" ref="I36" si="7">AVERAGE(I29:I35)</f>
        <v>0.15714285714285717</v>
      </c>
      <c r="J36" s="12">
        <f t="shared" ref="J36" si="8">AVERAGE(J29:J35)</f>
        <v>0.12857142857142859</v>
      </c>
      <c r="K36" s="12">
        <f t="shared" ref="K36" si="9">AVERAGE(K29:K35)</f>
        <v>0.11</v>
      </c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8"/>
      <c r="B37" s="8"/>
      <c r="C37" s="36"/>
      <c r="D37" s="36"/>
      <c r="E37" s="36"/>
      <c r="F37" s="36"/>
      <c r="G37" s="36"/>
      <c r="H37" s="36"/>
      <c r="I37" s="36"/>
      <c r="J37" s="36"/>
      <c r="K37" s="36"/>
      <c r="L37" s="9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26</v>
      </c>
      <c r="B38" s="18"/>
      <c r="C38" s="35">
        <v>3.69</v>
      </c>
      <c r="D38" s="35">
        <v>1.67</v>
      </c>
      <c r="E38" s="35">
        <v>0.91</v>
      </c>
      <c r="F38" s="35">
        <v>0.56000000000000005</v>
      </c>
      <c r="G38" s="35">
        <v>0.33</v>
      </c>
      <c r="H38" s="35">
        <v>0.22</v>
      </c>
      <c r="I38" s="35">
        <v>0.19</v>
      </c>
      <c r="J38" s="35">
        <v>0.16</v>
      </c>
      <c r="K38" s="35">
        <v>0.1</v>
      </c>
      <c r="L38" s="11"/>
      <c r="M38" s="90" t="s">
        <v>6</v>
      </c>
      <c r="N38" s="91"/>
      <c r="O38" s="91"/>
      <c r="P38" s="98" t="s">
        <v>1</v>
      </c>
      <c r="Q38" s="98"/>
      <c r="R38" s="98"/>
      <c r="S38" s="99">
        <f>AVERAGE(C38:K44)</f>
        <v>0.76301587301587293</v>
      </c>
      <c r="T38" s="99"/>
      <c r="U38" s="13" t="s">
        <v>0</v>
      </c>
      <c r="V38" s="9"/>
    </row>
    <row r="39" spans="1:22" s="2" customFormat="1" ht="12.75" x14ac:dyDescent="0.2">
      <c r="A39" s="14"/>
      <c r="B39" s="20"/>
      <c r="C39" s="35">
        <v>4.34</v>
      </c>
      <c r="D39" s="35">
        <v>1.59</v>
      </c>
      <c r="E39" s="35">
        <v>0.91</v>
      </c>
      <c r="F39" s="35">
        <v>0.56999999999999995</v>
      </c>
      <c r="G39" s="35">
        <v>0.39</v>
      </c>
      <c r="H39" s="35">
        <v>0.26</v>
      </c>
      <c r="I39" s="35">
        <v>0.2</v>
      </c>
      <c r="J39" s="35">
        <v>0.14000000000000001</v>
      </c>
      <c r="K39" s="35">
        <v>0.11</v>
      </c>
      <c r="L39" s="11"/>
      <c r="M39" s="96"/>
      <c r="N39" s="97"/>
      <c r="O39" s="97"/>
      <c r="P39" s="100" t="s">
        <v>4</v>
      </c>
      <c r="Q39" s="100"/>
      <c r="R39" s="100"/>
      <c r="S39" s="101">
        <f>MEDIAN(C38:K44)</f>
        <v>0.33</v>
      </c>
      <c r="T39" s="101"/>
      <c r="U39" s="15" t="s">
        <v>0</v>
      </c>
      <c r="V39" s="9"/>
    </row>
    <row r="40" spans="1:22" s="2" customFormat="1" ht="12.75" x14ac:dyDescent="0.2">
      <c r="A40" s="14"/>
      <c r="B40" s="20"/>
      <c r="C40" s="35">
        <v>1.17</v>
      </c>
      <c r="D40" s="35">
        <v>1.44</v>
      </c>
      <c r="E40" s="35">
        <v>0.91</v>
      </c>
      <c r="F40" s="35">
        <v>0.69</v>
      </c>
      <c r="G40" s="35">
        <v>0.45</v>
      </c>
      <c r="H40" s="35">
        <v>0.25</v>
      </c>
      <c r="I40" s="35">
        <v>0.17</v>
      </c>
      <c r="J40" s="35">
        <v>0.13</v>
      </c>
      <c r="K40" s="35">
        <v>0.12</v>
      </c>
      <c r="L40" s="11"/>
      <c r="M40" s="96"/>
      <c r="N40" s="97"/>
      <c r="O40" s="97"/>
      <c r="P40" s="100" t="s">
        <v>5</v>
      </c>
      <c r="Q40" s="100"/>
      <c r="R40" s="100"/>
      <c r="S40" s="101">
        <f>SMALL(C38:K44,1)</f>
        <v>0.1</v>
      </c>
      <c r="T40" s="101"/>
      <c r="U40" s="15" t="s">
        <v>0</v>
      </c>
      <c r="V40" s="9"/>
    </row>
    <row r="41" spans="1:22" s="2" customFormat="1" ht="12.75" x14ac:dyDescent="0.2">
      <c r="A41" s="14"/>
      <c r="B41" s="20"/>
      <c r="C41" s="35">
        <v>0.24</v>
      </c>
      <c r="D41" s="35">
        <v>1.03</v>
      </c>
      <c r="E41" s="35">
        <v>1.03</v>
      </c>
      <c r="F41" s="35">
        <v>0.69</v>
      </c>
      <c r="G41" s="35">
        <v>0.4</v>
      </c>
      <c r="H41" s="35">
        <v>0.21</v>
      </c>
      <c r="I41" s="35">
        <v>0.16</v>
      </c>
      <c r="J41" s="35">
        <v>0.15</v>
      </c>
      <c r="K41" s="35">
        <v>0.14000000000000001</v>
      </c>
      <c r="L41" s="11"/>
      <c r="M41" s="96"/>
      <c r="N41" s="97"/>
      <c r="O41" s="97"/>
      <c r="P41" s="100" t="s">
        <v>3</v>
      </c>
      <c r="Q41" s="100"/>
      <c r="R41" s="100"/>
      <c r="S41" s="101">
        <f>LARGE(C38:K44,1)</f>
        <v>4.51</v>
      </c>
      <c r="T41" s="101"/>
      <c r="U41" s="15" t="s">
        <v>0</v>
      </c>
      <c r="V41" s="9"/>
    </row>
    <row r="42" spans="1:22" s="2" customFormat="1" ht="12.75" x14ac:dyDescent="0.2">
      <c r="A42" s="14"/>
      <c r="B42" s="20"/>
      <c r="C42" s="35">
        <v>3.43</v>
      </c>
      <c r="D42" s="35">
        <v>1.75</v>
      </c>
      <c r="E42" s="35">
        <v>0.96</v>
      </c>
      <c r="F42" s="35">
        <v>0.6</v>
      </c>
      <c r="G42" s="35">
        <v>0.35</v>
      </c>
      <c r="H42" s="35">
        <v>0.19</v>
      </c>
      <c r="I42" s="35">
        <v>0.16</v>
      </c>
      <c r="J42" s="35">
        <v>0.14000000000000001</v>
      </c>
      <c r="K42" s="35">
        <v>0.13</v>
      </c>
      <c r="L42" s="11"/>
      <c r="M42" s="90" t="s">
        <v>2</v>
      </c>
      <c r="N42" s="91"/>
      <c r="O42" s="91"/>
      <c r="P42" s="98" t="s">
        <v>9</v>
      </c>
      <c r="Q42" s="98"/>
      <c r="R42" s="98"/>
      <c r="S42" s="99">
        <f>S40/S38</f>
        <v>0.13105887247763681</v>
      </c>
      <c r="T42" s="99"/>
      <c r="U42" s="13"/>
      <c r="V42" s="9"/>
    </row>
    <row r="43" spans="1:22" s="2" customFormat="1" x14ac:dyDescent="0.2">
      <c r="A43" s="9"/>
      <c r="C43" s="35">
        <v>4.51</v>
      </c>
      <c r="D43" s="35">
        <v>1.62</v>
      </c>
      <c r="E43" s="35">
        <v>0.94</v>
      </c>
      <c r="F43" s="35">
        <v>0.56999999999999995</v>
      </c>
      <c r="G43" s="35">
        <v>0.33</v>
      </c>
      <c r="H43" s="35">
        <v>0.18</v>
      </c>
      <c r="I43" s="35">
        <v>0.15</v>
      </c>
      <c r="J43" s="35">
        <v>0.12</v>
      </c>
      <c r="K43" s="35">
        <v>0.11</v>
      </c>
      <c r="L43" s="11"/>
      <c r="M43" s="92"/>
      <c r="N43" s="93"/>
      <c r="O43" s="93"/>
      <c r="P43" s="102" t="s">
        <v>10</v>
      </c>
      <c r="Q43" s="102"/>
      <c r="R43" s="102"/>
      <c r="S43" s="103">
        <f>S40/S41</f>
        <v>2.2172949002217297E-2</v>
      </c>
      <c r="T43" s="103"/>
      <c r="U43" s="16"/>
      <c r="V43" s="9"/>
    </row>
    <row r="44" spans="1:22" s="2" customFormat="1" ht="12.75" x14ac:dyDescent="0.2">
      <c r="A44" s="14"/>
      <c r="B44" s="20"/>
      <c r="C44" s="35">
        <v>2.7</v>
      </c>
      <c r="D44" s="35">
        <v>1.29</v>
      </c>
      <c r="E44" s="35">
        <v>0.77</v>
      </c>
      <c r="F44" s="35">
        <v>0.51</v>
      </c>
      <c r="G44" s="35">
        <v>0.31</v>
      </c>
      <c r="H44" s="35">
        <v>0.17</v>
      </c>
      <c r="I44" s="35">
        <v>0.14000000000000001</v>
      </c>
      <c r="J44" s="35">
        <v>0.12</v>
      </c>
      <c r="K44" s="35">
        <v>0.1</v>
      </c>
      <c r="L44" s="11"/>
      <c r="M44" s="94" t="s">
        <v>8</v>
      </c>
      <c r="N44" s="95"/>
      <c r="O44" s="95"/>
      <c r="P44" s="95"/>
      <c r="Q44" s="95"/>
      <c r="R44" s="95"/>
      <c r="S44" s="103">
        <f>(COUNTIF(C38:K44,"&gt;2")/COUNT(C38:K44))*100</f>
        <v>7.9365079365079358</v>
      </c>
      <c r="T44" s="103"/>
      <c r="U44" s="16" t="s">
        <v>0</v>
      </c>
      <c r="V44" s="9"/>
    </row>
    <row r="45" spans="1:22" s="2" customFormat="1" x14ac:dyDescent="0.2">
      <c r="A45" s="85" t="s">
        <v>7</v>
      </c>
      <c r="B45" s="85"/>
      <c r="C45" s="12">
        <f>AVERAGE(C38:C44)</f>
        <v>2.8685714285714283</v>
      </c>
      <c r="D45" s="12">
        <f t="shared" ref="D45" si="10">AVERAGE(D38:D44)</f>
        <v>1.4842857142857144</v>
      </c>
      <c r="E45" s="12">
        <f t="shared" ref="E45" si="11">AVERAGE(E38:E44)</f>
        <v>0.91857142857142848</v>
      </c>
      <c r="F45" s="12">
        <f t="shared" ref="F45" si="12">AVERAGE(F38:F44)</f>
        <v>0.59857142857142853</v>
      </c>
      <c r="G45" s="12">
        <f t="shared" ref="G45" si="13">AVERAGE(G38:G44)</f>
        <v>0.36571428571428571</v>
      </c>
      <c r="H45" s="12">
        <f t="shared" ref="H45" si="14">AVERAGE(H38:H44)</f>
        <v>0.21142857142857138</v>
      </c>
      <c r="I45" s="12">
        <f t="shared" ref="I45" si="15">AVERAGE(I38:I44)</f>
        <v>0.16714285714285712</v>
      </c>
      <c r="J45" s="12">
        <f t="shared" ref="J45" si="16">AVERAGE(J38:J44)</f>
        <v>0.13714285714285715</v>
      </c>
      <c r="K45" s="12">
        <f t="shared" ref="K45" si="17">AVERAGE(K38:K44)</f>
        <v>0.11571428571428573</v>
      </c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8"/>
      <c r="B46" s="8"/>
      <c r="C46" s="36"/>
      <c r="D46" s="36"/>
      <c r="E46" s="36"/>
      <c r="F46" s="36"/>
      <c r="G46" s="36"/>
      <c r="H46" s="36"/>
      <c r="I46" s="36"/>
      <c r="J46" s="36"/>
      <c r="K46" s="36"/>
      <c r="L46" s="9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ht="12" x14ac:dyDescent="0.2">
      <c r="A47" s="10" t="s">
        <v>27</v>
      </c>
      <c r="B47" s="18"/>
      <c r="C47" s="42">
        <v>3.7</v>
      </c>
      <c r="D47" s="42">
        <v>1.68</v>
      </c>
      <c r="E47" s="42">
        <v>0.92</v>
      </c>
      <c r="F47" s="42">
        <v>0.56999999999999995</v>
      </c>
      <c r="G47" s="42">
        <v>0.33</v>
      </c>
      <c r="H47" s="42">
        <v>0.22</v>
      </c>
      <c r="I47" s="42">
        <v>0.2</v>
      </c>
      <c r="J47" s="42">
        <v>0.16</v>
      </c>
      <c r="K47" s="42">
        <v>0.1</v>
      </c>
      <c r="L47" s="11"/>
      <c r="M47" s="90" t="s">
        <v>6</v>
      </c>
      <c r="N47" s="91"/>
      <c r="O47" s="91"/>
      <c r="P47" s="98" t="s">
        <v>1</v>
      </c>
      <c r="Q47" s="98"/>
      <c r="R47" s="98"/>
      <c r="S47" s="99">
        <f>AVERAGE(C47:K53)</f>
        <v>0.77047619047619054</v>
      </c>
      <c r="T47" s="99"/>
      <c r="U47" s="13" t="s">
        <v>0</v>
      </c>
      <c r="V47" s="9"/>
    </row>
    <row r="48" spans="1:22" s="2" customFormat="1" ht="12.75" x14ac:dyDescent="0.2">
      <c r="A48" s="14"/>
      <c r="B48" s="20"/>
      <c r="C48" s="42">
        <v>4.3499999999999996</v>
      </c>
      <c r="D48" s="42">
        <v>1.6</v>
      </c>
      <c r="E48" s="42">
        <v>0.92</v>
      </c>
      <c r="F48" s="42">
        <v>0.57999999999999996</v>
      </c>
      <c r="G48" s="42">
        <v>0.4</v>
      </c>
      <c r="H48" s="42">
        <v>0.26</v>
      </c>
      <c r="I48" s="42">
        <v>0.2</v>
      </c>
      <c r="J48" s="42">
        <v>0.14000000000000001</v>
      </c>
      <c r="K48" s="42">
        <v>0.11</v>
      </c>
      <c r="L48" s="11"/>
      <c r="M48" s="96"/>
      <c r="N48" s="97"/>
      <c r="O48" s="97"/>
      <c r="P48" s="100" t="s">
        <v>4</v>
      </c>
      <c r="Q48" s="100"/>
      <c r="R48" s="100"/>
      <c r="S48" s="101">
        <f>MEDIAN(C47:K53)</f>
        <v>0.34</v>
      </c>
      <c r="T48" s="101"/>
      <c r="U48" s="15" t="s">
        <v>0</v>
      </c>
      <c r="V48" s="9"/>
    </row>
    <row r="49" spans="1:22" s="2" customFormat="1" ht="12.75" x14ac:dyDescent="0.2">
      <c r="A49" s="14"/>
      <c r="B49" s="20"/>
      <c r="C49" s="42">
        <v>1.18</v>
      </c>
      <c r="D49" s="42">
        <v>1.45</v>
      </c>
      <c r="E49" s="42">
        <v>0.92</v>
      </c>
      <c r="F49" s="42">
        <v>0.69</v>
      </c>
      <c r="G49" s="42">
        <v>0.45</v>
      </c>
      <c r="H49" s="42">
        <v>0.25</v>
      </c>
      <c r="I49" s="42">
        <v>0.18</v>
      </c>
      <c r="J49" s="42">
        <v>0.14000000000000001</v>
      </c>
      <c r="K49" s="42">
        <v>0.12</v>
      </c>
      <c r="L49" s="11"/>
      <c r="M49" s="96"/>
      <c r="N49" s="97"/>
      <c r="O49" s="97"/>
      <c r="P49" s="100" t="s">
        <v>5</v>
      </c>
      <c r="Q49" s="100"/>
      <c r="R49" s="100"/>
      <c r="S49" s="101">
        <f>SMALL(C47:K53,1)</f>
        <v>0.1</v>
      </c>
      <c r="T49" s="101"/>
      <c r="U49" s="15" t="s">
        <v>0</v>
      </c>
      <c r="V49" s="9"/>
    </row>
    <row r="50" spans="1:22" s="2" customFormat="1" ht="12.75" x14ac:dyDescent="0.2">
      <c r="A50" s="14"/>
      <c r="B50" s="20"/>
      <c r="C50" s="42">
        <v>0.26</v>
      </c>
      <c r="D50" s="42">
        <v>1.04</v>
      </c>
      <c r="E50" s="42">
        <v>1.04</v>
      </c>
      <c r="F50" s="42">
        <v>0.7</v>
      </c>
      <c r="G50" s="42">
        <v>0.41</v>
      </c>
      <c r="H50" s="42">
        <v>0.21</v>
      </c>
      <c r="I50" s="42">
        <v>0.17</v>
      </c>
      <c r="J50" s="42">
        <v>0.15</v>
      </c>
      <c r="K50" s="42">
        <v>0.14000000000000001</v>
      </c>
      <c r="L50" s="11"/>
      <c r="M50" s="96"/>
      <c r="N50" s="97"/>
      <c r="O50" s="97"/>
      <c r="P50" s="100" t="s">
        <v>3</v>
      </c>
      <c r="Q50" s="100"/>
      <c r="R50" s="100"/>
      <c r="S50" s="101">
        <f>LARGE(C47:K53,1)</f>
        <v>4.53</v>
      </c>
      <c r="T50" s="101"/>
      <c r="U50" s="15" t="s">
        <v>0</v>
      </c>
      <c r="V50" s="9"/>
    </row>
    <row r="51" spans="1:22" s="2" customFormat="1" ht="12.75" x14ac:dyDescent="0.2">
      <c r="A51" s="14"/>
      <c r="B51" s="20"/>
      <c r="C51" s="42">
        <v>3.44</v>
      </c>
      <c r="D51" s="42">
        <v>1.76</v>
      </c>
      <c r="E51" s="42">
        <v>0.97</v>
      </c>
      <c r="F51" s="42">
        <v>0.61</v>
      </c>
      <c r="G51" s="42">
        <v>0.36</v>
      </c>
      <c r="H51" s="42">
        <v>0.2</v>
      </c>
      <c r="I51" s="42">
        <v>0.16</v>
      </c>
      <c r="J51" s="42">
        <v>0.14000000000000001</v>
      </c>
      <c r="K51" s="42">
        <v>0.13</v>
      </c>
      <c r="L51" s="11"/>
      <c r="M51" s="90" t="s">
        <v>2</v>
      </c>
      <c r="N51" s="91"/>
      <c r="O51" s="91"/>
      <c r="P51" s="98" t="s">
        <v>9</v>
      </c>
      <c r="Q51" s="98"/>
      <c r="R51" s="98"/>
      <c r="S51" s="99">
        <f>S49/S47</f>
        <v>0.12978986402966625</v>
      </c>
      <c r="T51" s="99"/>
      <c r="U51" s="13"/>
      <c r="V51" s="9"/>
    </row>
    <row r="52" spans="1:22" s="2" customFormat="1" ht="12" x14ac:dyDescent="0.2">
      <c r="A52" s="9"/>
      <c r="C52" s="42">
        <v>4.53</v>
      </c>
      <c r="D52" s="42">
        <v>1.63</v>
      </c>
      <c r="E52" s="42">
        <v>0.95</v>
      </c>
      <c r="F52" s="42">
        <v>0.57999999999999996</v>
      </c>
      <c r="G52" s="42">
        <v>0.34</v>
      </c>
      <c r="H52" s="42">
        <v>0.19</v>
      </c>
      <c r="I52" s="42">
        <v>0.15</v>
      </c>
      <c r="J52" s="42">
        <v>0.13</v>
      </c>
      <c r="K52" s="42">
        <v>0.11</v>
      </c>
      <c r="L52" s="11"/>
      <c r="M52" s="92"/>
      <c r="N52" s="93"/>
      <c r="O52" s="93"/>
      <c r="P52" s="102" t="s">
        <v>10</v>
      </c>
      <c r="Q52" s="102"/>
      <c r="R52" s="102"/>
      <c r="S52" s="103">
        <f>S49/S50</f>
        <v>2.2075055187637971E-2</v>
      </c>
      <c r="T52" s="103"/>
      <c r="U52" s="16"/>
      <c r="V52" s="9"/>
    </row>
    <row r="53" spans="1:22" s="2" customFormat="1" ht="12.75" x14ac:dyDescent="0.2">
      <c r="A53" s="14"/>
      <c r="B53" s="20"/>
      <c r="C53" s="42">
        <v>2.73</v>
      </c>
      <c r="D53" s="42">
        <v>1.3</v>
      </c>
      <c r="E53" s="42">
        <v>0.79</v>
      </c>
      <c r="F53" s="42">
        <v>0.52</v>
      </c>
      <c r="G53" s="42">
        <v>0.32</v>
      </c>
      <c r="H53" s="42">
        <v>0.18</v>
      </c>
      <c r="I53" s="42">
        <v>0.15</v>
      </c>
      <c r="J53" s="42">
        <v>0.12</v>
      </c>
      <c r="K53" s="42">
        <v>0.11</v>
      </c>
      <c r="L53" s="11"/>
      <c r="M53" s="94" t="s">
        <v>8</v>
      </c>
      <c r="N53" s="95"/>
      <c r="O53" s="95"/>
      <c r="P53" s="95"/>
      <c r="Q53" s="95"/>
      <c r="R53" s="95"/>
      <c r="S53" s="103">
        <f>(COUNTIF(C47:K53,"&gt;2")/COUNT(C47:K53))*100</f>
        <v>7.9365079365079358</v>
      </c>
      <c r="T53" s="103"/>
      <c r="U53" s="16" t="s">
        <v>0</v>
      </c>
      <c r="V53" s="9"/>
    </row>
    <row r="54" spans="1:22" s="2" customFormat="1" x14ac:dyDescent="0.2">
      <c r="A54" s="85" t="s">
        <v>7</v>
      </c>
      <c r="B54" s="85"/>
      <c r="C54" s="12">
        <f>AVERAGE(C47:C53)</f>
        <v>2.8842857142857143</v>
      </c>
      <c r="D54" s="12">
        <f t="shared" ref="D54" si="18">AVERAGE(D47:D53)</f>
        <v>1.4942857142857144</v>
      </c>
      <c r="E54" s="12">
        <f t="shared" ref="E54" si="19">AVERAGE(E47:E53)</f>
        <v>0.93</v>
      </c>
      <c r="F54" s="12">
        <f t="shared" ref="F54" si="20">AVERAGE(F47:F53)</f>
        <v>0.6071428571428571</v>
      </c>
      <c r="G54" s="12">
        <f t="shared" ref="G54" si="21">AVERAGE(G47:G53)</f>
        <v>0.37285714285714278</v>
      </c>
      <c r="H54" s="12">
        <f t="shared" ref="H54" si="22">AVERAGE(H47:H53)</f>
        <v>0.21571428571428569</v>
      </c>
      <c r="I54" s="12">
        <f t="shared" ref="I54" si="23">AVERAGE(I47:I53)</f>
        <v>0.17285714285714285</v>
      </c>
      <c r="J54" s="12">
        <f t="shared" ref="J54" si="24">AVERAGE(J47:J53)</f>
        <v>0.14000000000000001</v>
      </c>
      <c r="K54" s="12">
        <f t="shared" ref="K54" si="25">AVERAGE(K47:K53)</f>
        <v>0.11714285714285715</v>
      </c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8"/>
      <c r="B55" s="8"/>
      <c r="C55" s="36"/>
      <c r="D55" s="36"/>
      <c r="E55" s="36"/>
      <c r="F55" s="36"/>
      <c r="G55" s="36"/>
      <c r="H55" s="36"/>
      <c r="I55" s="36"/>
      <c r="J55" s="36"/>
      <c r="K55" s="36"/>
      <c r="L55" s="9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ht="12" x14ac:dyDescent="0.2">
      <c r="A56" s="10" t="s">
        <v>28</v>
      </c>
      <c r="B56" s="19">
        <v>6.62</v>
      </c>
      <c r="C56" s="42">
        <v>3.85</v>
      </c>
      <c r="D56" s="42">
        <v>1.75</v>
      </c>
      <c r="E56" s="42">
        <v>0.95</v>
      </c>
      <c r="F56" s="42">
        <v>0.57999999999999996</v>
      </c>
      <c r="G56" s="42">
        <v>0.33</v>
      </c>
      <c r="H56" s="42">
        <v>0.22</v>
      </c>
      <c r="I56" s="42">
        <v>0.19</v>
      </c>
      <c r="J56" s="42">
        <v>0.15</v>
      </c>
      <c r="K56" s="42">
        <v>0.1</v>
      </c>
      <c r="L56" s="11"/>
      <c r="M56" s="90" t="s">
        <v>6</v>
      </c>
      <c r="N56" s="91"/>
      <c r="O56" s="91"/>
      <c r="P56" s="98" t="s">
        <v>1</v>
      </c>
      <c r="Q56" s="98"/>
      <c r="R56" s="98"/>
      <c r="S56" s="99">
        <f>AVERAGE(C56:K62)</f>
        <v>0.7836507936507936</v>
      </c>
      <c r="T56" s="99"/>
      <c r="U56" s="13" t="s">
        <v>0</v>
      </c>
      <c r="V56" s="9"/>
    </row>
    <row r="57" spans="1:22" s="2" customFormat="1" ht="12.75" x14ac:dyDescent="0.2">
      <c r="A57" s="14"/>
      <c r="B57" s="19">
        <v>7.59</v>
      </c>
      <c r="C57" s="42">
        <v>4.5</v>
      </c>
      <c r="D57" s="42">
        <v>1.67</v>
      </c>
      <c r="E57" s="42">
        <v>0.95</v>
      </c>
      <c r="F57" s="42">
        <v>0.59</v>
      </c>
      <c r="G57" s="42">
        <v>0.4</v>
      </c>
      <c r="H57" s="42">
        <v>0.26</v>
      </c>
      <c r="I57" s="42">
        <v>0.2</v>
      </c>
      <c r="J57" s="42">
        <v>0.14000000000000001</v>
      </c>
      <c r="K57" s="42">
        <v>0.11</v>
      </c>
      <c r="L57" s="11"/>
      <c r="M57" s="96"/>
      <c r="N57" s="97"/>
      <c r="O57" s="97"/>
      <c r="P57" s="100" t="s">
        <v>4</v>
      </c>
      <c r="Q57" s="100"/>
      <c r="R57" s="100"/>
      <c r="S57" s="101">
        <f>MEDIAN(C56:K62)</f>
        <v>0.33</v>
      </c>
      <c r="T57" s="101"/>
      <c r="U57" s="15" t="s">
        <v>0</v>
      </c>
      <c r="V57" s="9"/>
    </row>
    <row r="58" spans="1:22" s="2" customFormat="1" ht="12.75" x14ac:dyDescent="0.2">
      <c r="A58" s="14"/>
      <c r="B58" s="19">
        <v>3.15</v>
      </c>
      <c r="C58" s="42">
        <v>1.21</v>
      </c>
      <c r="D58" s="42">
        <v>1.49</v>
      </c>
      <c r="E58" s="42">
        <v>0.94</v>
      </c>
      <c r="F58" s="42">
        <v>0.7</v>
      </c>
      <c r="G58" s="42">
        <v>0.45</v>
      </c>
      <c r="H58" s="42">
        <v>0.25</v>
      </c>
      <c r="I58" s="42">
        <v>0.17</v>
      </c>
      <c r="J58" s="42">
        <v>0.13</v>
      </c>
      <c r="K58" s="42">
        <v>0.12</v>
      </c>
      <c r="L58" s="11"/>
      <c r="M58" s="96"/>
      <c r="N58" s="97"/>
      <c r="O58" s="97"/>
      <c r="P58" s="100" t="s">
        <v>5</v>
      </c>
      <c r="Q58" s="100"/>
      <c r="R58" s="100"/>
      <c r="S58" s="101">
        <f>SMALL(C56:K62,1)</f>
        <v>0.1</v>
      </c>
      <c r="T58" s="101"/>
      <c r="U58" s="15" t="s">
        <v>0</v>
      </c>
      <c r="V58" s="9"/>
    </row>
    <row r="59" spans="1:22" s="2" customFormat="1" ht="12.75" x14ac:dyDescent="0.2">
      <c r="A59" s="14"/>
      <c r="B59" s="19">
        <v>0.5</v>
      </c>
      <c r="C59" s="42">
        <v>0.26</v>
      </c>
      <c r="D59" s="42">
        <v>1.05</v>
      </c>
      <c r="E59" s="42">
        <v>1.05</v>
      </c>
      <c r="F59" s="42">
        <v>0.7</v>
      </c>
      <c r="G59" s="42">
        <v>0.41</v>
      </c>
      <c r="H59" s="42">
        <v>0.21</v>
      </c>
      <c r="I59" s="42">
        <v>0.16</v>
      </c>
      <c r="J59" s="42">
        <v>0.15</v>
      </c>
      <c r="K59" s="42">
        <v>0.14000000000000001</v>
      </c>
      <c r="L59" s="11"/>
      <c r="M59" s="96"/>
      <c r="N59" s="97"/>
      <c r="O59" s="97"/>
      <c r="P59" s="100" t="s">
        <v>3</v>
      </c>
      <c r="Q59" s="100"/>
      <c r="R59" s="100"/>
      <c r="S59" s="101">
        <f>LARGE(C56:K62,1)</f>
        <v>4.6100000000000003</v>
      </c>
      <c r="T59" s="101"/>
      <c r="U59" s="15" t="s">
        <v>0</v>
      </c>
      <c r="V59" s="9"/>
    </row>
    <row r="60" spans="1:22" s="2" customFormat="1" ht="12.75" x14ac:dyDescent="0.2">
      <c r="A60" s="33"/>
      <c r="B60" s="19"/>
      <c r="C60" s="42">
        <v>3.49</v>
      </c>
      <c r="D60" s="42">
        <v>1.79</v>
      </c>
      <c r="E60" s="42">
        <v>0.98</v>
      </c>
      <c r="F60" s="42">
        <v>0.62</v>
      </c>
      <c r="G60" s="42">
        <v>0.36</v>
      </c>
      <c r="H60" s="42">
        <v>0.19</v>
      </c>
      <c r="I60" s="42">
        <v>0.16</v>
      </c>
      <c r="J60" s="42">
        <v>0.14000000000000001</v>
      </c>
      <c r="K60" s="42">
        <v>0.13</v>
      </c>
      <c r="L60" s="11"/>
      <c r="M60" s="90" t="s">
        <v>2</v>
      </c>
      <c r="N60" s="91"/>
      <c r="O60" s="91"/>
      <c r="P60" s="98" t="s">
        <v>9</v>
      </c>
      <c r="Q60" s="98"/>
      <c r="R60" s="98"/>
      <c r="S60" s="99">
        <f>S58/S56</f>
        <v>0.12760785902369862</v>
      </c>
      <c r="T60" s="99"/>
      <c r="U60" s="13"/>
      <c r="V60" s="9"/>
    </row>
    <row r="61" spans="1:22" s="2" customFormat="1" ht="12" x14ac:dyDescent="0.2">
      <c r="A61" s="104"/>
      <c r="B61" s="104"/>
      <c r="C61" s="42">
        <v>4.6100000000000003</v>
      </c>
      <c r="D61" s="42">
        <v>1.67</v>
      </c>
      <c r="E61" s="42">
        <v>0.96</v>
      </c>
      <c r="F61" s="42">
        <v>0.57999999999999996</v>
      </c>
      <c r="G61" s="42">
        <v>0.33</v>
      </c>
      <c r="H61" s="42">
        <v>0.18</v>
      </c>
      <c r="I61" s="42">
        <v>0.15</v>
      </c>
      <c r="J61" s="42">
        <v>0.12</v>
      </c>
      <c r="K61" s="42">
        <v>0.11</v>
      </c>
      <c r="L61" s="11"/>
      <c r="M61" s="92"/>
      <c r="N61" s="93"/>
      <c r="O61" s="93"/>
      <c r="P61" s="102" t="s">
        <v>10</v>
      </c>
      <c r="Q61" s="102"/>
      <c r="R61" s="102"/>
      <c r="S61" s="103">
        <f>S58/S59</f>
        <v>2.1691973969631236E-2</v>
      </c>
      <c r="T61" s="103"/>
      <c r="U61" s="16"/>
      <c r="V61" s="9"/>
    </row>
    <row r="62" spans="1:22" s="2" customFormat="1" ht="12.75" x14ac:dyDescent="0.2">
      <c r="A62" s="14"/>
      <c r="B62" s="20"/>
      <c r="C62" s="42">
        <v>2.78</v>
      </c>
      <c r="D62" s="42">
        <v>1.34</v>
      </c>
      <c r="E62" s="42">
        <v>0.79</v>
      </c>
      <c r="F62" s="42">
        <v>0.52</v>
      </c>
      <c r="G62" s="42">
        <v>0.31</v>
      </c>
      <c r="H62" s="42">
        <v>0.17</v>
      </c>
      <c r="I62" s="42">
        <v>0.14000000000000001</v>
      </c>
      <c r="J62" s="42">
        <v>0.12</v>
      </c>
      <c r="K62" s="42">
        <v>0.1</v>
      </c>
      <c r="L62" s="11"/>
      <c r="M62" s="94" t="s">
        <v>8</v>
      </c>
      <c r="N62" s="95"/>
      <c r="O62" s="95"/>
      <c r="P62" s="95"/>
      <c r="Q62" s="95"/>
      <c r="R62" s="95"/>
      <c r="S62" s="103">
        <f>(COUNTIF(C56:K62,"&gt;2")/COUNT(C56:K62))*100</f>
        <v>7.9365079365079358</v>
      </c>
      <c r="T62" s="103"/>
      <c r="U62" s="16" t="s">
        <v>0</v>
      </c>
      <c r="V62" s="9"/>
    </row>
    <row r="63" spans="1:22" s="2" customFormat="1" x14ac:dyDescent="0.2">
      <c r="A63" s="85" t="s">
        <v>7</v>
      </c>
      <c r="B63" s="85"/>
      <c r="C63" s="12">
        <f>AVERAGE(C56:C62)</f>
        <v>2.9571428571428569</v>
      </c>
      <c r="D63" s="12">
        <f t="shared" ref="D63" si="26">AVERAGE(D56:D62)</f>
        <v>1.5371428571428571</v>
      </c>
      <c r="E63" s="12">
        <f t="shared" ref="E63" si="27">AVERAGE(E56:E62)</f>
        <v>0.94571428571428562</v>
      </c>
      <c r="F63" s="12">
        <f t="shared" ref="F63" si="28">AVERAGE(F56:F62)</f>
        <v>0.61285714285714288</v>
      </c>
      <c r="G63" s="12">
        <f t="shared" ref="G63" si="29">AVERAGE(G56:G62)</f>
        <v>0.37</v>
      </c>
      <c r="H63" s="12">
        <f t="shared" ref="H63" si="30">AVERAGE(H56:H62)</f>
        <v>0.21142857142857138</v>
      </c>
      <c r="I63" s="12">
        <f t="shared" ref="I63" si="31">AVERAGE(I56:I62)</f>
        <v>0.16714285714285712</v>
      </c>
      <c r="J63" s="12">
        <f t="shared" ref="J63" si="32">AVERAGE(J56:J62)</f>
        <v>0.13571428571428573</v>
      </c>
      <c r="K63" s="12">
        <f t="shared" ref="K63" si="33">AVERAGE(K56:K62)</f>
        <v>0.11571428571428573</v>
      </c>
      <c r="L63" s="17"/>
      <c r="M63" s="9"/>
      <c r="N63" s="9"/>
      <c r="O63" s="9"/>
      <c r="P63" s="9"/>
      <c r="Q63" s="9"/>
      <c r="R63" s="9"/>
      <c r="S63" s="8"/>
      <c r="T63" s="8"/>
      <c r="U63" s="9"/>
      <c r="V63" s="9"/>
    </row>
    <row r="64" spans="1:22" hidden="1" x14ac:dyDescent="0.2"/>
  </sheetData>
  <mergeCells count="92">
    <mergeCell ref="A27:B27"/>
    <mergeCell ref="A36:B36"/>
    <mergeCell ref="A45:B45"/>
    <mergeCell ref="A54:B54"/>
    <mergeCell ref="A61:B61"/>
    <mergeCell ref="M20:O23"/>
    <mergeCell ref="M24:O25"/>
    <mergeCell ref="S25:T25"/>
    <mergeCell ref="S26:T26"/>
    <mergeCell ref="P25:R25"/>
    <mergeCell ref="P24:R24"/>
    <mergeCell ref="M26:R26"/>
    <mergeCell ref="S20:T20"/>
    <mergeCell ref="S21:T21"/>
    <mergeCell ref="S22:T22"/>
    <mergeCell ref="S23:T23"/>
    <mergeCell ref="S24:T24"/>
    <mergeCell ref="S35:T35"/>
    <mergeCell ref="P20:R20"/>
    <mergeCell ref="P21:R21"/>
    <mergeCell ref="P22:R22"/>
    <mergeCell ref="P23:R23"/>
    <mergeCell ref="S44:T44"/>
    <mergeCell ref="M33:O34"/>
    <mergeCell ref="M35:R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P33:R33"/>
    <mergeCell ref="S33:T33"/>
    <mergeCell ref="P34:R34"/>
    <mergeCell ref="S34:T34"/>
    <mergeCell ref="S53:T53"/>
    <mergeCell ref="M42:O43"/>
    <mergeCell ref="M44:R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P42:R42"/>
    <mergeCell ref="S42:T42"/>
    <mergeCell ref="P43:R43"/>
    <mergeCell ref="S43:T43"/>
    <mergeCell ref="S62:T62"/>
    <mergeCell ref="M51:O52"/>
    <mergeCell ref="M53:R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P51:R51"/>
    <mergeCell ref="S51:T51"/>
    <mergeCell ref="P52:R52"/>
    <mergeCell ref="S52:T52"/>
    <mergeCell ref="P59:R59"/>
    <mergeCell ref="S59:T59"/>
    <mergeCell ref="P60:R60"/>
    <mergeCell ref="S60:T60"/>
    <mergeCell ref="P61:R61"/>
    <mergeCell ref="S61:T61"/>
    <mergeCell ref="A63:B63"/>
    <mergeCell ref="N18:P18"/>
    <mergeCell ref="A17:B17"/>
    <mergeCell ref="A18:E18"/>
    <mergeCell ref="N17:U17"/>
    <mergeCell ref="T18:U18"/>
    <mergeCell ref="Q18:S18"/>
    <mergeCell ref="M60:O61"/>
    <mergeCell ref="M62:R62"/>
    <mergeCell ref="M56:O59"/>
    <mergeCell ref="P56:R56"/>
    <mergeCell ref="S56:T56"/>
    <mergeCell ref="P57:R57"/>
    <mergeCell ref="S57:T57"/>
    <mergeCell ref="P58:R58"/>
    <mergeCell ref="S58:T58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10" zoomScaleNormal="100" zoomScaleSheetLayoutView="100" zoomScalePageLayoutView="70" workbookViewId="0">
      <selection activeCell="C38" sqref="A1:XFD1048576"/>
    </sheetView>
  </sheetViews>
  <sheetFormatPr defaultColWidth="0" defaultRowHeight="11.25" customHeight="1" zeroHeight="1" x14ac:dyDescent="0.2"/>
  <cols>
    <col min="1" max="1" width="6.5703125" style="6" customWidth="1"/>
    <col min="2" max="2" width="1" style="6" customWidth="1"/>
    <col min="3" max="11" width="4.85546875" style="5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42578125" style="5" customWidth="1"/>
    <col min="22" max="22" width="1.28515625" style="5" customWidth="1"/>
    <col min="23" max="23" width="0" style="5" hidden="1" customWidth="1"/>
    <col min="24" max="16384" width="9.140625" style="5" hidden="1"/>
  </cols>
  <sheetData>
    <row r="1" spans="3:22" x14ac:dyDescent="0.2"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3:22" x14ac:dyDescent="0.2"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3:22" x14ac:dyDescent="0.2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3:22" x14ac:dyDescent="0.2"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3:22" x14ac:dyDescent="0.2"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3:22" x14ac:dyDescent="0.2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3:22" x14ac:dyDescent="0.2"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3:22" x14ac:dyDescent="0.2"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3:22" x14ac:dyDescent="0.2"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3:22" x14ac:dyDescent="0.2"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3:22" x14ac:dyDescent="0.2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3:22" x14ac:dyDescent="0.2"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3:22" x14ac:dyDescent="0.2"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3:22" x14ac:dyDescent="0.2"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3:22" x14ac:dyDescent="0.2"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3:22" x14ac:dyDescent="0.2"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87" t="s">
        <v>19</v>
      </c>
      <c r="B17" s="87"/>
      <c r="C17" s="48">
        <v>0.5</v>
      </c>
      <c r="D17" s="49">
        <f t="shared" ref="D17:K17" si="0">C17+$E$18</f>
        <v>1</v>
      </c>
      <c r="E17" s="49">
        <f t="shared" si="0"/>
        <v>1.5</v>
      </c>
      <c r="F17" s="49">
        <f t="shared" si="0"/>
        <v>2</v>
      </c>
      <c r="G17" s="49">
        <f t="shared" si="0"/>
        <v>2.5</v>
      </c>
      <c r="H17" s="49">
        <f t="shared" si="0"/>
        <v>3</v>
      </c>
      <c r="I17" s="49">
        <f t="shared" si="0"/>
        <v>3.5</v>
      </c>
      <c r="J17" s="49">
        <f t="shared" si="0"/>
        <v>4</v>
      </c>
      <c r="K17" s="49">
        <f t="shared" si="0"/>
        <v>4.5</v>
      </c>
      <c r="L17" s="50" t="s">
        <v>20</v>
      </c>
      <c r="M17" s="51" t="s">
        <v>11</v>
      </c>
      <c r="N17" s="86" t="s">
        <v>35</v>
      </c>
      <c r="O17" s="86"/>
      <c r="P17" s="86"/>
      <c r="Q17" s="86"/>
      <c r="R17" s="86"/>
      <c r="S17" s="86"/>
      <c r="T17" s="86"/>
      <c r="U17" s="86"/>
      <c r="V17" s="9"/>
    </row>
    <row r="18" spans="1:23" s="2" customFormat="1" x14ac:dyDescent="0.2">
      <c r="A18" s="107" t="s">
        <v>18</v>
      </c>
      <c r="B18" s="107"/>
      <c r="C18" s="107"/>
      <c r="D18" s="107"/>
      <c r="E18" s="46">
        <v>0.5</v>
      </c>
      <c r="F18" s="41" t="s">
        <v>15</v>
      </c>
      <c r="H18" s="28"/>
      <c r="I18" s="28"/>
      <c r="J18" s="28"/>
      <c r="K18" s="28"/>
      <c r="L18" s="28"/>
      <c r="M18" s="47" t="s">
        <v>16</v>
      </c>
      <c r="N18" s="105" t="s">
        <v>13</v>
      </c>
      <c r="O18" s="105"/>
      <c r="P18" s="105"/>
      <c r="Q18" s="106" t="s">
        <v>17</v>
      </c>
      <c r="R18" s="106"/>
      <c r="S18" s="106"/>
      <c r="T18" s="105" t="s">
        <v>14</v>
      </c>
      <c r="U18" s="105"/>
      <c r="V18" s="9"/>
    </row>
    <row r="19" spans="1:23" s="2" customFormat="1" x14ac:dyDescent="0.2">
      <c r="A19" s="27"/>
      <c r="B19" s="27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2"/>
      <c r="N19" s="22"/>
      <c r="O19" s="22"/>
      <c r="P19" s="22"/>
      <c r="Q19" s="22"/>
      <c r="R19" s="22"/>
      <c r="S19" s="23"/>
      <c r="T19" s="23"/>
      <c r="U19" s="22"/>
      <c r="V19" s="9"/>
    </row>
    <row r="20" spans="1:23" s="2" customFormat="1" ht="12" x14ac:dyDescent="0.2">
      <c r="A20" s="10" t="s">
        <v>24</v>
      </c>
      <c r="B20" s="18"/>
      <c r="C20" s="42">
        <v>1.75</v>
      </c>
      <c r="D20" s="42">
        <v>1.28</v>
      </c>
      <c r="E20" s="42">
        <v>0.77</v>
      </c>
      <c r="F20" s="42">
        <v>0.5</v>
      </c>
      <c r="G20" s="42">
        <v>0.3</v>
      </c>
      <c r="H20" s="42">
        <v>0.2</v>
      </c>
      <c r="I20" s="42">
        <v>0.16</v>
      </c>
      <c r="J20" s="42">
        <v>0.12</v>
      </c>
      <c r="K20" s="42">
        <v>0.09</v>
      </c>
      <c r="L20" s="11"/>
      <c r="M20" s="90" t="s">
        <v>6</v>
      </c>
      <c r="N20" s="91"/>
      <c r="O20" s="91"/>
      <c r="P20" s="98" t="s">
        <v>1</v>
      </c>
      <c r="Q20" s="98"/>
      <c r="R20" s="98"/>
      <c r="S20" s="99">
        <f>AVERAGE(C20:K26)</f>
        <v>0.71206349206349184</v>
      </c>
      <c r="T20" s="99"/>
      <c r="U20" s="13" t="s">
        <v>0</v>
      </c>
      <c r="V20" s="9"/>
    </row>
    <row r="21" spans="1:23" s="2" customFormat="1" ht="12.75" x14ac:dyDescent="0.2">
      <c r="A21" s="14"/>
      <c r="B21" s="20"/>
      <c r="C21" s="42">
        <v>4.1900000000000004</v>
      </c>
      <c r="D21" s="42">
        <v>1.57</v>
      </c>
      <c r="E21" s="42">
        <v>0.88</v>
      </c>
      <c r="F21" s="42">
        <v>0.54</v>
      </c>
      <c r="G21" s="42">
        <v>0.36</v>
      </c>
      <c r="H21" s="42">
        <v>0.2</v>
      </c>
      <c r="I21" s="42">
        <v>0.14000000000000001</v>
      </c>
      <c r="J21" s="42">
        <v>0.12</v>
      </c>
      <c r="K21" s="42">
        <v>0.1</v>
      </c>
      <c r="L21" s="11"/>
      <c r="M21" s="96"/>
      <c r="N21" s="97"/>
      <c r="O21" s="97"/>
      <c r="P21" s="100" t="s">
        <v>4</v>
      </c>
      <c r="Q21" s="100"/>
      <c r="R21" s="100"/>
      <c r="S21" s="101">
        <f>MEDIAN(C20:K26)</f>
        <v>0.33</v>
      </c>
      <c r="T21" s="101"/>
      <c r="U21" s="15" t="s">
        <v>0</v>
      </c>
      <c r="V21" s="9"/>
    </row>
    <row r="22" spans="1:23" s="2" customFormat="1" ht="12.75" x14ac:dyDescent="0.2">
      <c r="A22" s="14"/>
      <c r="B22" s="20"/>
      <c r="C22" s="42">
        <v>3.72</v>
      </c>
      <c r="D22" s="42">
        <v>1.5</v>
      </c>
      <c r="E22" s="42">
        <v>0.86</v>
      </c>
      <c r="F22" s="42">
        <v>0.61</v>
      </c>
      <c r="G22" s="42">
        <v>0.36</v>
      </c>
      <c r="H22" s="42">
        <v>0.19</v>
      </c>
      <c r="I22" s="42">
        <v>0.15</v>
      </c>
      <c r="J22" s="42">
        <v>0.13</v>
      </c>
      <c r="K22" s="42">
        <v>0.12</v>
      </c>
      <c r="L22" s="11"/>
      <c r="M22" s="96"/>
      <c r="N22" s="97"/>
      <c r="O22" s="97"/>
      <c r="P22" s="100" t="s">
        <v>5</v>
      </c>
      <c r="Q22" s="100"/>
      <c r="R22" s="100"/>
      <c r="S22" s="101">
        <f>SMALL(C20:K26,1)</f>
        <v>0.08</v>
      </c>
      <c r="T22" s="101"/>
      <c r="U22" s="15" t="s">
        <v>0</v>
      </c>
      <c r="V22" s="9"/>
    </row>
    <row r="23" spans="1:23" s="2" customFormat="1" ht="12.75" x14ac:dyDescent="0.2">
      <c r="A23" s="14"/>
      <c r="B23" s="20"/>
      <c r="C23" s="42">
        <v>0.25</v>
      </c>
      <c r="D23" s="42">
        <v>1.07</v>
      </c>
      <c r="E23" s="42">
        <v>0.96</v>
      </c>
      <c r="F23" s="42">
        <v>0.62</v>
      </c>
      <c r="G23" s="42">
        <v>0.34</v>
      </c>
      <c r="H23" s="42">
        <v>0.18</v>
      </c>
      <c r="I23" s="42">
        <v>0.15</v>
      </c>
      <c r="J23" s="42">
        <v>0.13</v>
      </c>
      <c r="K23" s="42">
        <v>0.12</v>
      </c>
      <c r="L23" s="11"/>
      <c r="M23" s="96"/>
      <c r="N23" s="97"/>
      <c r="O23" s="97"/>
      <c r="P23" s="100" t="s">
        <v>3</v>
      </c>
      <c r="Q23" s="100"/>
      <c r="R23" s="100"/>
      <c r="S23" s="101">
        <f>LARGE(C20:K26,1)</f>
        <v>4.33</v>
      </c>
      <c r="T23" s="101"/>
      <c r="U23" s="15" t="s">
        <v>0</v>
      </c>
      <c r="V23" s="9"/>
    </row>
    <row r="24" spans="1:23" s="2" customFormat="1" ht="12.75" x14ac:dyDescent="0.2">
      <c r="A24" s="14"/>
      <c r="B24" s="20"/>
      <c r="C24" s="42">
        <v>0.63</v>
      </c>
      <c r="D24" s="42">
        <v>1.48</v>
      </c>
      <c r="E24" s="42">
        <v>0.89</v>
      </c>
      <c r="F24" s="42">
        <v>0.59</v>
      </c>
      <c r="G24" s="42">
        <v>0.33</v>
      </c>
      <c r="H24" s="42">
        <v>0.17</v>
      </c>
      <c r="I24" s="42">
        <v>0.15</v>
      </c>
      <c r="J24" s="42">
        <v>0.12</v>
      </c>
      <c r="K24" s="42">
        <v>0.11</v>
      </c>
      <c r="L24" s="11"/>
      <c r="M24" s="90" t="s">
        <v>2</v>
      </c>
      <c r="N24" s="91"/>
      <c r="O24" s="91"/>
      <c r="P24" s="98" t="s">
        <v>9</v>
      </c>
      <c r="Q24" s="98"/>
      <c r="R24" s="98"/>
      <c r="S24" s="99">
        <f>S22/S20</f>
        <v>0.11234953187695056</v>
      </c>
      <c r="T24" s="99"/>
      <c r="U24" s="13"/>
      <c r="V24" s="9"/>
    </row>
    <row r="25" spans="1:23" s="2" customFormat="1" ht="12" x14ac:dyDescent="0.2">
      <c r="A25" s="9"/>
      <c r="B25" s="9"/>
      <c r="C25" s="42">
        <v>4.33</v>
      </c>
      <c r="D25" s="42">
        <v>1.62</v>
      </c>
      <c r="E25" s="42">
        <v>0.88</v>
      </c>
      <c r="F25" s="42">
        <v>0.55000000000000004</v>
      </c>
      <c r="G25" s="42">
        <v>0.33</v>
      </c>
      <c r="H25" s="42">
        <v>0.17</v>
      </c>
      <c r="I25" s="42">
        <v>0.14000000000000001</v>
      </c>
      <c r="J25" s="42">
        <v>0.11</v>
      </c>
      <c r="K25" s="42">
        <v>0.1</v>
      </c>
      <c r="L25" s="11"/>
      <c r="M25" s="92"/>
      <c r="N25" s="93"/>
      <c r="O25" s="93"/>
      <c r="P25" s="102" t="s">
        <v>10</v>
      </c>
      <c r="Q25" s="102"/>
      <c r="R25" s="102"/>
      <c r="S25" s="103">
        <f>S22/S23</f>
        <v>1.8475750577367205E-2</v>
      </c>
      <c r="T25" s="103"/>
      <c r="U25" s="16"/>
      <c r="V25" s="9"/>
    </row>
    <row r="26" spans="1:23" s="2" customFormat="1" ht="12.75" x14ac:dyDescent="0.2">
      <c r="A26" s="14"/>
      <c r="B26" s="20"/>
      <c r="C26" s="42">
        <v>3.79</v>
      </c>
      <c r="D26" s="42">
        <v>1.5</v>
      </c>
      <c r="E26" s="42">
        <v>0.83</v>
      </c>
      <c r="F26" s="42">
        <v>0.53</v>
      </c>
      <c r="G26" s="42">
        <v>0.3</v>
      </c>
      <c r="H26" s="42">
        <v>0.16</v>
      </c>
      <c r="I26" s="42">
        <v>0.13</v>
      </c>
      <c r="J26" s="42">
        <v>0.11</v>
      </c>
      <c r="K26" s="42">
        <v>0.08</v>
      </c>
      <c r="L26" s="11"/>
      <c r="M26" s="94" t="s">
        <v>8</v>
      </c>
      <c r="N26" s="95"/>
      <c r="O26" s="95"/>
      <c r="P26" s="95"/>
      <c r="Q26" s="95"/>
      <c r="R26" s="95"/>
      <c r="S26" s="103">
        <f>(COUNTIF(C20:K26,"&gt;2")/COUNT(C20:K26))*100</f>
        <v>6.3492063492063489</v>
      </c>
      <c r="T26" s="103"/>
      <c r="U26" s="16" t="s">
        <v>0</v>
      </c>
      <c r="V26" s="9"/>
    </row>
    <row r="27" spans="1:23" s="2" customFormat="1" x14ac:dyDescent="0.2">
      <c r="A27" s="85" t="s">
        <v>7</v>
      </c>
      <c r="B27" s="85"/>
      <c r="C27" s="12">
        <f>AVERAGE(C20:C26)</f>
        <v>2.6657142857142859</v>
      </c>
      <c r="D27" s="12">
        <f t="shared" ref="D27:K27" si="1">AVERAGE(D20:D26)</f>
        <v>1.4314285714285713</v>
      </c>
      <c r="E27" s="12">
        <f t="shared" si="1"/>
        <v>0.8671428571428571</v>
      </c>
      <c r="F27" s="12">
        <f t="shared" si="1"/>
        <v>0.56285714285714294</v>
      </c>
      <c r="G27" s="12">
        <f t="shared" si="1"/>
        <v>0.33142857142857141</v>
      </c>
      <c r="H27" s="12">
        <f t="shared" si="1"/>
        <v>0.18142857142857144</v>
      </c>
      <c r="I27" s="12">
        <f t="shared" si="1"/>
        <v>0.14571428571428571</v>
      </c>
      <c r="J27" s="12">
        <f t="shared" si="1"/>
        <v>0.12</v>
      </c>
      <c r="K27" s="12">
        <f t="shared" si="1"/>
        <v>0.10285714285714286</v>
      </c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8"/>
      <c r="B28" s="8"/>
      <c r="C28" s="36"/>
      <c r="D28" s="36"/>
      <c r="E28" s="36"/>
      <c r="F28" s="36"/>
      <c r="G28" s="36"/>
      <c r="H28" s="36"/>
      <c r="I28" s="36"/>
      <c r="J28" s="36"/>
      <c r="K28" s="36"/>
      <c r="L28" s="9"/>
      <c r="M28" s="9"/>
      <c r="N28" s="9"/>
      <c r="O28" s="9"/>
      <c r="P28" s="9"/>
      <c r="Q28" s="9"/>
      <c r="R28" s="9"/>
      <c r="S28" s="8"/>
      <c r="T28" s="8"/>
      <c r="U28" s="9"/>
      <c r="V28" s="9"/>
    </row>
    <row r="29" spans="1:23" s="2" customFormat="1" x14ac:dyDescent="0.2">
      <c r="A29" s="10" t="s">
        <v>25</v>
      </c>
      <c r="B29" s="18"/>
      <c r="C29" s="35">
        <v>1.75</v>
      </c>
      <c r="D29" s="35">
        <v>1.26</v>
      </c>
      <c r="E29" s="35">
        <v>0.76</v>
      </c>
      <c r="F29" s="35">
        <v>0.49</v>
      </c>
      <c r="G29" s="35">
        <v>0.3</v>
      </c>
      <c r="H29" s="35">
        <v>0.19</v>
      </c>
      <c r="I29" s="35">
        <v>0.16</v>
      </c>
      <c r="J29" s="35">
        <v>0.11</v>
      </c>
      <c r="K29" s="35">
        <v>0.09</v>
      </c>
      <c r="L29" s="11"/>
      <c r="M29" s="90" t="s">
        <v>6</v>
      </c>
      <c r="N29" s="91"/>
      <c r="O29" s="91"/>
      <c r="P29" s="98" t="s">
        <v>1</v>
      </c>
      <c r="Q29" s="98"/>
      <c r="R29" s="98"/>
      <c r="S29" s="99">
        <f>AVERAGE(C29:K35)</f>
        <v>0.70936507936507909</v>
      </c>
      <c r="T29" s="99"/>
      <c r="U29" s="13" t="s">
        <v>0</v>
      </c>
      <c r="V29" s="9"/>
    </row>
    <row r="30" spans="1:23" s="2" customFormat="1" ht="12.75" x14ac:dyDescent="0.2">
      <c r="A30" s="14"/>
      <c r="B30" s="20"/>
      <c r="C30" s="35">
        <v>4.17</v>
      </c>
      <c r="D30" s="35">
        <v>1.56</v>
      </c>
      <c r="E30" s="35">
        <v>0.87</v>
      </c>
      <c r="F30" s="35">
        <v>0.54</v>
      </c>
      <c r="G30" s="35">
        <v>0.35</v>
      </c>
      <c r="H30" s="35">
        <v>0.2</v>
      </c>
      <c r="I30" s="35">
        <v>0.14000000000000001</v>
      </c>
      <c r="J30" s="35">
        <v>0.12</v>
      </c>
      <c r="K30" s="35">
        <v>0.1</v>
      </c>
      <c r="L30" s="11"/>
      <c r="M30" s="96"/>
      <c r="N30" s="97"/>
      <c r="O30" s="97"/>
      <c r="P30" s="100" t="s">
        <v>4</v>
      </c>
      <c r="Q30" s="100"/>
      <c r="R30" s="100"/>
      <c r="S30" s="101">
        <f>MEDIAN(C29:K35)</f>
        <v>0.32</v>
      </c>
      <c r="T30" s="101"/>
      <c r="U30" s="15" t="s">
        <v>0</v>
      </c>
      <c r="V30" s="9"/>
    </row>
    <row r="31" spans="1:23" s="2" customFormat="1" ht="12.75" x14ac:dyDescent="0.2">
      <c r="A31" s="14"/>
      <c r="B31" s="20"/>
      <c r="C31" s="35">
        <v>3.71</v>
      </c>
      <c r="D31" s="35">
        <v>1.49</v>
      </c>
      <c r="E31" s="35">
        <v>0.85</v>
      </c>
      <c r="F31" s="35">
        <v>0.6</v>
      </c>
      <c r="G31" s="35">
        <v>0.36</v>
      </c>
      <c r="H31" s="35">
        <v>0.18</v>
      </c>
      <c r="I31" s="35">
        <v>0.15</v>
      </c>
      <c r="J31" s="35">
        <v>0.13</v>
      </c>
      <c r="K31" s="35">
        <v>0.12</v>
      </c>
      <c r="L31" s="11"/>
      <c r="M31" s="96"/>
      <c r="N31" s="97"/>
      <c r="O31" s="97"/>
      <c r="P31" s="100" t="s">
        <v>5</v>
      </c>
      <c r="Q31" s="100"/>
      <c r="R31" s="100"/>
      <c r="S31" s="101">
        <f>SMALL(C29:K35,1)</f>
        <v>0.08</v>
      </c>
      <c r="T31" s="101"/>
      <c r="U31" s="15" t="s">
        <v>0</v>
      </c>
      <c r="V31" s="9"/>
    </row>
    <row r="32" spans="1:23" s="2" customFormat="1" ht="12.75" x14ac:dyDescent="0.2">
      <c r="A32" s="14"/>
      <c r="B32" s="20"/>
      <c r="C32" s="35">
        <v>0.23</v>
      </c>
      <c r="D32" s="35">
        <v>1.06</v>
      </c>
      <c r="E32" s="35">
        <v>0.96</v>
      </c>
      <c r="F32" s="35">
        <v>0.62</v>
      </c>
      <c r="G32" s="35">
        <v>0.33</v>
      </c>
      <c r="H32" s="35">
        <v>0.18</v>
      </c>
      <c r="I32" s="35">
        <v>0.15</v>
      </c>
      <c r="J32" s="35">
        <v>0.13</v>
      </c>
      <c r="K32" s="35">
        <v>0.12</v>
      </c>
      <c r="L32" s="11"/>
      <c r="M32" s="96"/>
      <c r="N32" s="97"/>
      <c r="O32" s="97"/>
      <c r="P32" s="100" t="s">
        <v>3</v>
      </c>
      <c r="Q32" s="100"/>
      <c r="R32" s="100"/>
      <c r="S32" s="101">
        <f>LARGE(C29:K35,1)</f>
        <v>4.3499999999999996</v>
      </c>
      <c r="T32" s="101"/>
      <c r="U32" s="15" t="s">
        <v>0</v>
      </c>
      <c r="V32" s="9"/>
    </row>
    <row r="33" spans="1:22" s="2" customFormat="1" ht="12.75" x14ac:dyDescent="0.2">
      <c r="A33" s="14"/>
      <c r="B33" s="20"/>
      <c r="C33" s="35">
        <v>0.62</v>
      </c>
      <c r="D33" s="35">
        <v>1.47</v>
      </c>
      <c r="E33" s="35">
        <v>0.89</v>
      </c>
      <c r="F33" s="35">
        <v>0.59</v>
      </c>
      <c r="G33" s="35">
        <v>0.33</v>
      </c>
      <c r="H33" s="35">
        <v>0.17</v>
      </c>
      <c r="I33" s="35">
        <v>0.15</v>
      </c>
      <c r="J33" s="35">
        <v>0.12</v>
      </c>
      <c r="K33" s="35">
        <v>0.11</v>
      </c>
      <c r="L33" s="11"/>
      <c r="M33" s="90" t="s">
        <v>2</v>
      </c>
      <c r="N33" s="91"/>
      <c r="O33" s="91"/>
      <c r="P33" s="98" t="s">
        <v>9</v>
      </c>
      <c r="Q33" s="98"/>
      <c r="R33" s="98"/>
      <c r="S33" s="99">
        <f>S31/S29</f>
        <v>0.11277690758558967</v>
      </c>
      <c r="T33" s="99"/>
      <c r="U33" s="13"/>
      <c r="V33" s="9"/>
    </row>
    <row r="34" spans="1:22" s="2" customFormat="1" x14ac:dyDescent="0.2">
      <c r="A34" s="9"/>
      <c r="B34" s="9"/>
      <c r="C34" s="35">
        <v>4.3499999999999996</v>
      </c>
      <c r="D34" s="35">
        <v>1.63</v>
      </c>
      <c r="E34" s="35">
        <v>0.87</v>
      </c>
      <c r="F34" s="35">
        <v>0.55000000000000004</v>
      </c>
      <c r="G34" s="35">
        <v>0.32</v>
      </c>
      <c r="H34" s="35">
        <v>0.17</v>
      </c>
      <c r="I34" s="35">
        <v>0.14000000000000001</v>
      </c>
      <c r="J34" s="35">
        <v>0.12</v>
      </c>
      <c r="K34" s="35">
        <v>0.1</v>
      </c>
      <c r="L34" s="11"/>
      <c r="M34" s="92"/>
      <c r="N34" s="93"/>
      <c r="O34" s="93"/>
      <c r="P34" s="102" t="s">
        <v>10</v>
      </c>
      <c r="Q34" s="102"/>
      <c r="R34" s="102"/>
      <c r="S34" s="103">
        <f>S31/S32</f>
        <v>1.8390804597701153E-2</v>
      </c>
      <c r="T34" s="103"/>
      <c r="U34" s="16"/>
      <c r="V34" s="9"/>
    </row>
    <row r="35" spans="1:22" s="2" customFormat="1" ht="12.75" x14ac:dyDescent="0.2">
      <c r="A35" s="14"/>
      <c r="B35" s="20"/>
      <c r="C35" s="35">
        <v>3.81</v>
      </c>
      <c r="D35" s="35">
        <v>1.51</v>
      </c>
      <c r="E35" s="35">
        <v>0.83</v>
      </c>
      <c r="F35" s="35">
        <v>0.53</v>
      </c>
      <c r="G35" s="35">
        <v>0.3</v>
      </c>
      <c r="H35" s="35">
        <v>0.16</v>
      </c>
      <c r="I35" s="35">
        <v>0.13</v>
      </c>
      <c r="J35" s="35">
        <v>0.11</v>
      </c>
      <c r="K35" s="35">
        <v>0.08</v>
      </c>
      <c r="L35" s="11"/>
      <c r="M35" s="94" t="s">
        <v>8</v>
      </c>
      <c r="N35" s="95"/>
      <c r="O35" s="95"/>
      <c r="P35" s="95"/>
      <c r="Q35" s="95"/>
      <c r="R35" s="95"/>
      <c r="S35" s="103">
        <f>(COUNTIF(C29:K35,"&gt;2")/COUNT(C29:K35))*100</f>
        <v>6.3492063492063489</v>
      </c>
      <c r="T35" s="103"/>
      <c r="U35" s="16" t="s">
        <v>0</v>
      </c>
      <c r="V35" s="9"/>
    </row>
    <row r="36" spans="1:22" s="2" customFormat="1" x14ac:dyDescent="0.2">
      <c r="A36" s="85" t="s">
        <v>7</v>
      </c>
      <c r="B36" s="85"/>
      <c r="C36" s="12">
        <f t="shared" ref="C36:K36" si="2">AVERAGE(C29:C35)</f>
        <v>2.6628571428571424</v>
      </c>
      <c r="D36" s="12">
        <f t="shared" si="2"/>
        <v>1.4257142857142857</v>
      </c>
      <c r="E36" s="12">
        <f t="shared" si="2"/>
        <v>0.86142857142857143</v>
      </c>
      <c r="F36" s="12">
        <f t="shared" si="2"/>
        <v>0.55999999999999994</v>
      </c>
      <c r="G36" s="12">
        <f t="shared" si="2"/>
        <v>0.32714285714285712</v>
      </c>
      <c r="H36" s="12">
        <f t="shared" si="2"/>
        <v>0.17857142857142858</v>
      </c>
      <c r="I36" s="12">
        <f t="shared" si="2"/>
        <v>0.14571428571428571</v>
      </c>
      <c r="J36" s="12">
        <f t="shared" si="2"/>
        <v>0.12</v>
      </c>
      <c r="K36" s="12">
        <f t="shared" si="2"/>
        <v>0.10285714285714286</v>
      </c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8"/>
      <c r="B37" s="8"/>
      <c r="C37" s="36"/>
      <c r="D37" s="36"/>
      <c r="E37" s="36"/>
      <c r="F37" s="36"/>
      <c r="G37" s="36"/>
      <c r="H37" s="36"/>
      <c r="I37" s="36"/>
      <c r="J37" s="36"/>
      <c r="K37" s="36"/>
      <c r="L37" s="9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26</v>
      </c>
      <c r="B38" s="18"/>
      <c r="C38" s="35">
        <v>1.75</v>
      </c>
      <c r="D38" s="35">
        <v>1.28</v>
      </c>
      <c r="E38" s="35">
        <v>0.77</v>
      </c>
      <c r="F38" s="35">
        <v>0.5</v>
      </c>
      <c r="G38" s="35">
        <v>0.3</v>
      </c>
      <c r="H38" s="35">
        <v>0.19</v>
      </c>
      <c r="I38" s="35">
        <v>0.16</v>
      </c>
      <c r="J38" s="35">
        <v>0.11</v>
      </c>
      <c r="K38" s="35">
        <v>0.09</v>
      </c>
      <c r="L38" s="11"/>
      <c r="M38" s="90" t="s">
        <v>6</v>
      </c>
      <c r="N38" s="91"/>
      <c r="O38" s="91"/>
      <c r="P38" s="98" t="s">
        <v>1</v>
      </c>
      <c r="Q38" s="98"/>
      <c r="R38" s="98"/>
      <c r="S38" s="99">
        <f>AVERAGE(C38:K44)</f>
        <v>0.70079365079365086</v>
      </c>
      <c r="T38" s="99"/>
      <c r="U38" s="13" t="s">
        <v>0</v>
      </c>
      <c r="V38" s="9"/>
    </row>
    <row r="39" spans="1:22" s="2" customFormat="1" ht="12.75" x14ac:dyDescent="0.2">
      <c r="A39" s="14"/>
      <c r="B39" s="20"/>
      <c r="C39" s="35">
        <v>4.17</v>
      </c>
      <c r="D39" s="35">
        <v>1.56</v>
      </c>
      <c r="E39" s="35">
        <v>0.87</v>
      </c>
      <c r="F39" s="35">
        <v>0.53</v>
      </c>
      <c r="G39" s="35">
        <v>0.35</v>
      </c>
      <c r="H39" s="35">
        <v>0.19</v>
      </c>
      <c r="I39" s="35">
        <v>0.14000000000000001</v>
      </c>
      <c r="J39" s="35">
        <v>0.11</v>
      </c>
      <c r="K39" s="35">
        <v>0.1</v>
      </c>
      <c r="L39" s="11"/>
      <c r="M39" s="96"/>
      <c r="N39" s="97"/>
      <c r="O39" s="97"/>
      <c r="P39" s="100" t="s">
        <v>4</v>
      </c>
      <c r="Q39" s="100"/>
      <c r="R39" s="100"/>
      <c r="S39" s="101">
        <f>MEDIAN(C38:K44)</f>
        <v>0.31</v>
      </c>
      <c r="T39" s="101"/>
      <c r="U39" s="15" t="s">
        <v>0</v>
      </c>
      <c r="V39" s="9"/>
    </row>
    <row r="40" spans="1:22" s="2" customFormat="1" ht="12.75" x14ac:dyDescent="0.2">
      <c r="A40" s="14"/>
      <c r="B40" s="20"/>
      <c r="C40" s="35">
        <v>3.69</v>
      </c>
      <c r="D40" s="35">
        <v>1.48</v>
      </c>
      <c r="E40" s="35">
        <v>0.85</v>
      </c>
      <c r="F40" s="35">
        <v>0.59</v>
      </c>
      <c r="G40" s="35">
        <v>0.35</v>
      </c>
      <c r="H40" s="35">
        <v>0.18</v>
      </c>
      <c r="I40" s="35">
        <v>0.14000000000000001</v>
      </c>
      <c r="J40" s="35">
        <v>0.12</v>
      </c>
      <c r="K40" s="35">
        <v>0.11</v>
      </c>
      <c r="L40" s="11"/>
      <c r="M40" s="96"/>
      <c r="N40" s="97"/>
      <c r="O40" s="97"/>
      <c r="P40" s="100" t="s">
        <v>5</v>
      </c>
      <c r="Q40" s="100"/>
      <c r="R40" s="100"/>
      <c r="S40" s="101">
        <f>SMALL(C38:K44,1)</f>
        <v>0.08</v>
      </c>
      <c r="T40" s="101"/>
      <c r="U40" s="15" t="s">
        <v>0</v>
      </c>
      <c r="V40" s="9"/>
    </row>
    <row r="41" spans="1:22" s="2" customFormat="1" ht="12.75" x14ac:dyDescent="0.2">
      <c r="A41" s="14"/>
      <c r="B41" s="20"/>
      <c r="C41" s="35">
        <v>0.23</v>
      </c>
      <c r="D41" s="35">
        <v>1.05</v>
      </c>
      <c r="E41" s="35">
        <v>0.95</v>
      </c>
      <c r="F41" s="35">
        <v>0.61</v>
      </c>
      <c r="G41" s="35">
        <v>0.32</v>
      </c>
      <c r="H41" s="35">
        <v>0.17</v>
      </c>
      <c r="I41" s="35">
        <v>0.14000000000000001</v>
      </c>
      <c r="J41" s="35">
        <v>0.13</v>
      </c>
      <c r="K41" s="35">
        <v>0.12</v>
      </c>
      <c r="L41" s="11"/>
      <c r="M41" s="96"/>
      <c r="N41" s="97"/>
      <c r="O41" s="97"/>
      <c r="P41" s="100" t="s">
        <v>3</v>
      </c>
      <c r="Q41" s="100"/>
      <c r="R41" s="100"/>
      <c r="S41" s="101">
        <f>LARGE(C38:K44,1)</f>
        <v>4.3</v>
      </c>
      <c r="T41" s="101"/>
      <c r="U41" s="15" t="s">
        <v>0</v>
      </c>
      <c r="V41" s="9"/>
    </row>
    <row r="42" spans="1:22" s="2" customFormat="1" ht="12.75" x14ac:dyDescent="0.2">
      <c r="A42" s="14"/>
      <c r="B42" s="20"/>
      <c r="C42" s="35">
        <v>0.6</v>
      </c>
      <c r="D42" s="35">
        <v>1.46</v>
      </c>
      <c r="E42" s="35">
        <v>0.87</v>
      </c>
      <c r="F42" s="35">
        <v>0.57999999999999996</v>
      </c>
      <c r="G42" s="35">
        <v>0.32</v>
      </c>
      <c r="H42" s="35">
        <v>0.17</v>
      </c>
      <c r="I42" s="35">
        <v>0.14000000000000001</v>
      </c>
      <c r="J42" s="35">
        <v>0.12</v>
      </c>
      <c r="K42" s="35">
        <v>0.1</v>
      </c>
      <c r="L42" s="11"/>
      <c r="M42" s="90" t="s">
        <v>2</v>
      </c>
      <c r="N42" s="91"/>
      <c r="O42" s="91"/>
      <c r="P42" s="98" t="s">
        <v>9</v>
      </c>
      <c r="Q42" s="98"/>
      <c r="R42" s="98"/>
      <c r="S42" s="99">
        <f>S40/S38</f>
        <v>0.11415628539071347</v>
      </c>
      <c r="T42" s="99"/>
      <c r="U42" s="13"/>
      <c r="V42" s="9"/>
    </row>
    <row r="43" spans="1:22" s="2" customFormat="1" x14ac:dyDescent="0.2">
      <c r="A43" s="9"/>
      <c r="B43" s="9"/>
      <c r="C43" s="35">
        <v>4.3</v>
      </c>
      <c r="D43" s="35">
        <v>1.6</v>
      </c>
      <c r="E43" s="35">
        <v>0.87</v>
      </c>
      <c r="F43" s="35">
        <v>0.53</v>
      </c>
      <c r="G43" s="35">
        <v>0.31</v>
      </c>
      <c r="H43" s="35">
        <v>0.16</v>
      </c>
      <c r="I43" s="35">
        <v>0.13</v>
      </c>
      <c r="J43" s="35">
        <v>0.11</v>
      </c>
      <c r="K43" s="35">
        <v>0.1</v>
      </c>
      <c r="L43" s="11"/>
      <c r="M43" s="92"/>
      <c r="N43" s="93"/>
      <c r="O43" s="93"/>
      <c r="P43" s="102" t="s">
        <v>10</v>
      </c>
      <c r="Q43" s="102"/>
      <c r="R43" s="102"/>
      <c r="S43" s="103">
        <f>S40/S41</f>
        <v>1.8604651162790697E-2</v>
      </c>
      <c r="T43" s="103"/>
      <c r="U43" s="16"/>
      <c r="V43" s="9"/>
    </row>
    <row r="44" spans="1:22" s="2" customFormat="1" ht="12.75" x14ac:dyDescent="0.2">
      <c r="A44" s="14"/>
      <c r="B44" s="20"/>
      <c r="C44" s="35">
        <v>3.74</v>
      </c>
      <c r="D44" s="35">
        <v>1.48</v>
      </c>
      <c r="E44" s="35">
        <v>0.8</v>
      </c>
      <c r="F44" s="35">
        <v>0.52</v>
      </c>
      <c r="G44" s="35">
        <v>0.28999999999999998</v>
      </c>
      <c r="H44" s="35">
        <v>0.15</v>
      </c>
      <c r="I44" s="35">
        <v>0.12</v>
      </c>
      <c r="J44" s="35">
        <v>0.1</v>
      </c>
      <c r="K44" s="35">
        <v>0.08</v>
      </c>
      <c r="L44" s="11"/>
      <c r="M44" s="94" t="s">
        <v>8</v>
      </c>
      <c r="N44" s="95"/>
      <c r="O44" s="95"/>
      <c r="P44" s="95"/>
      <c r="Q44" s="95"/>
      <c r="R44" s="95"/>
      <c r="S44" s="103">
        <f>(COUNTIF(C38:K44,"&gt;2")/COUNT(C38:K44))*100</f>
        <v>6.3492063492063489</v>
      </c>
      <c r="T44" s="103"/>
      <c r="U44" s="16" t="s">
        <v>0</v>
      </c>
      <c r="V44" s="9"/>
    </row>
    <row r="45" spans="1:22" s="2" customFormat="1" x14ac:dyDescent="0.2">
      <c r="A45" s="85" t="s">
        <v>7</v>
      </c>
      <c r="B45" s="85"/>
      <c r="C45" s="12">
        <f>AVERAGE(C38:C44)</f>
        <v>2.6399999999999997</v>
      </c>
      <c r="D45" s="12">
        <f t="shared" ref="D45:K45" si="3">AVERAGE(D38:D44)</f>
        <v>1.4157142857142857</v>
      </c>
      <c r="E45" s="12">
        <f t="shared" si="3"/>
        <v>0.85428571428571431</v>
      </c>
      <c r="F45" s="12">
        <f t="shared" si="3"/>
        <v>0.55142857142857138</v>
      </c>
      <c r="G45" s="12">
        <f t="shared" si="3"/>
        <v>0.31999999999999995</v>
      </c>
      <c r="H45" s="12">
        <f t="shared" si="3"/>
        <v>0.17285714285714285</v>
      </c>
      <c r="I45" s="12">
        <f t="shared" si="3"/>
        <v>0.1385714285714286</v>
      </c>
      <c r="J45" s="12">
        <f t="shared" si="3"/>
        <v>0.11428571428571428</v>
      </c>
      <c r="K45" s="12">
        <f t="shared" si="3"/>
        <v>9.9999999999999992E-2</v>
      </c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8"/>
      <c r="B46" s="8"/>
      <c r="C46" s="36"/>
      <c r="D46" s="36"/>
      <c r="E46" s="36"/>
      <c r="F46" s="36"/>
      <c r="G46" s="36"/>
      <c r="H46" s="36"/>
      <c r="I46" s="36"/>
      <c r="J46" s="36"/>
      <c r="K46" s="36"/>
      <c r="L46" s="9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x14ac:dyDescent="0.2">
      <c r="A47" s="10" t="s">
        <v>27</v>
      </c>
      <c r="B47" s="18"/>
      <c r="C47" s="37">
        <v>1.74</v>
      </c>
      <c r="D47" s="37">
        <v>1.27</v>
      </c>
      <c r="E47" s="37">
        <v>0.77</v>
      </c>
      <c r="F47" s="37">
        <v>0.5</v>
      </c>
      <c r="G47" s="37">
        <v>0.3</v>
      </c>
      <c r="H47" s="37">
        <v>0.19</v>
      </c>
      <c r="I47" s="37">
        <v>0.16</v>
      </c>
      <c r="J47" s="37">
        <v>0.12</v>
      </c>
      <c r="K47" s="37">
        <v>0.1</v>
      </c>
      <c r="L47" s="11"/>
      <c r="M47" s="90" t="s">
        <v>6</v>
      </c>
      <c r="N47" s="91"/>
      <c r="O47" s="91"/>
      <c r="P47" s="98" t="s">
        <v>1</v>
      </c>
      <c r="Q47" s="98"/>
      <c r="R47" s="98"/>
      <c r="S47" s="99">
        <f>AVERAGE(C47:K53)</f>
        <v>0.70777777777777762</v>
      </c>
      <c r="T47" s="99"/>
      <c r="U47" s="13" t="s">
        <v>0</v>
      </c>
      <c r="V47" s="9"/>
    </row>
    <row r="48" spans="1:22" s="2" customFormat="1" ht="12.75" x14ac:dyDescent="0.2">
      <c r="A48" s="14"/>
      <c r="B48" s="20"/>
      <c r="C48" s="37">
        <v>4.18</v>
      </c>
      <c r="D48" s="37">
        <v>1.56</v>
      </c>
      <c r="E48" s="37">
        <v>0.88</v>
      </c>
      <c r="F48" s="37">
        <v>0.54</v>
      </c>
      <c r="G48" s="37">
        <v>0.35</v>
      </c>
      <c r="H48" s="37">
        <v>0.2</v>
      </c>
      <c r="I48" s="37">
        <v>0.14000000000000001</v>
      </c>
      <c r="J48" s="37">
        <v>0.12</v>
      </c>
      <c r="K48" s="37">
        <v>0.1</v>
      </c>
      <c r="L48" s="11"/>
      <c r="M48" s="96"/>
      <c r="N48" s="97"/>
      <c r="O48" s="97"/>
      <c r="P48" s="100" t="s">
        <v>4</v>
      </c>
      <c r="Q48" s="100"/>
      <c r="R48" s="100"/>
      <c r="S48" s="101">
        <f>MEDIAN(C47:K53)</f>
        <v>0.32</v>
      </c>
      <c r="T48" s="101"/>
      <c r="U48" s="15" t="s">
        <v>0</v>
      </c>
      <c r="V48" s="9"/>
    </row>
    <row r="49" spans="1:22" s="2" customFormat="1" ht="12.75" x14ac:dyDescent="0.2">
      <c r="A49" s="14"/>
      <c r="B49" s="20"/>
      <c r="C49" s="37">
        <v>3.71</v>
      </c>
      <c r="D49" s="37">
        <v>1.49</v>
      </c>
      <c r="E49" s="37">
        <v>0.85</v>
      </c>
      <c r="F49" s="37">
        <v>0.6</v>
      </c>
      <c r="G49" s="37">
        <v>0.36</v>
      </c>
      <c r="H49" s="37">
        <v>0.18</v>
      </c>
      <c r="I49" s="37">
        <v>0.14000000000000001</v>
      </c>
      <c r="J49" s="37">
        <v>0.13</v>
      </c>
      <c r="K49" s="37">
        <v>0.12</v>
      </c>
      <c r="L49" s="11"/>
      <c r="M49" s="96"/>
      <c r="N49" s="97"/>
      <c r="O49" s="97"/>
      <c r="P49" s="100" t="s">
        <v>5</v>
      </c>
      <c r="Q49" s="100"/>
      <c r="R49" s="100"/>
      <c r="S49" s="101">
        <f>SMALL(C47:K53,1)</f>
        <v>0.08</v>
      </c>
      <c r="T49" s="101"/>
      <c r="U49" s="15" t="s">
        <v>0</v>
      </c>
      <c r="V49" s="9"/>
    </row>
    <row r="50" spans="1:22" s="2" customFormat="1" ht="12.75" x14ac:dyDescent="0.2">
      <c r="A50" s="14"/>
      <c r="B50" s="20"/>
      <c r="C50" s="37">
        <v>0.24</v>
      </c>
      <c r="D50" s="37">
        <v>1.06</v>
      </c>
      <c r="E50" s="37">
        <v>0.95</v>
      </c>
      <c r="F50" s="37">
        <v>0.61</v>
      </c>
      <c r="G50" s="37">
        <v>0.33</v>
      </c>
      <c r="H50" s="37">
        <v>0.18</v>
      </c>
      <c r="I50" s="37">
        <v>0.15</v>
      </c>
      <c r="J50" s="37">
        <v>0.13</v>
      </c>
      <c r="K50" s="37">
        <v>0.12</v>
      </c>
      <c r="L50" s="11"/>
      <c r="M50" s="96"/>
      <c r="N50" s="97"/>
      <c r="O50" s="97"/>
      <c r="P50" s="100" t="s">
        <v>3</v>
      </c>
      <c r="Q50" s="100"/>
      <c r="R50" s="100"/>
      <c r="S50" s="101">
        <f>LARGE(C47:K53,1)</f>
        <v>4.34</v>
      </c>
      <c r="T50" s="101"/>
      <c r="U50" s="15" t="s">
        <v>0</v>
      </c>
      <c r="V50" s="9"/>
    </row>
    <row r="51" spans="1:22" s="2" customFormat="1" ht="12.75" x14ac:dyDescent="0.2">
      <c r="A51" s="14"/>
      <c r="B51" s="20"/>
      <c r="C51" s="37">
        <v>0.61</v>
      </c>
      <c r="D51" s="37">
        <v>1.47</v>
      </c>
      <c r="E51" s="37">
        <v>0.88</v>
      </c>
      <c r="F51" s="37">
        <v>0.57999999999999996</v>
      </c>
      <c r="G51" s="37">
        <v>0.33</v>
      </c>
      <c r="H51" s="37">
        <v>0.17</v>
      </c>
      <c r="I51" s="37">
        <v>0.14000000000000001</v>
      </c>
      <c r="J51" s="37">
        <v>0.12</v>
      </c>
      <c r="K51" s="37">
        <v>0.11</v>
      </c>
      <c r="L51" s="11"/>
      <c r="M51" s="90" t="s">
        <v>2</v>
      </c>
      <c r="N51" s="91"/>
      <c r="O51" s="91"/>
      <c r="P51" s="98" t="s">
        <v>9</v>
      </c>
      <c r="Q51" s="98"/>
      <c r="R51" s="98"/>
      <c r="S51" s="99">
        <f>S49/S47</f>
        <v>0.11302982731554163</v>
      </c>
      <c r="T51" s="99"/>
      <c r="U51" s="13"/>
      <c r="V51" s="9"/>
    </row>
    <row r="52" spans="1:22" s="2" customFormat="1" x14ac:dyDescent="0.2">
      <c r="A52" s="9"/>
      <c r="B52" s="9"/>
      <c r="C52" s="37">
        <v>4.34</v>
      </c>
      <c r="D52" s="37">
        <v>1.61</v>
      </c>
      <c r="E52" s="37">
        <v>0.88</v>
      </c>
      <c r="F52" s="37">
        <v>0.54</v>
      </c>
      <c r="G52" s="37">
        <v>0.32</v>
      </c>
      <c r="H52" s="37">
        <v>0.17</v>
      </c>
      <c r="I52" s="37">
        <v>0.14000000000000001</v>
      </c>
      <c r="J52" s="37">
        <v>0.11</v>
      </c>
      <c r="K52" s="37">
        <v>0.1</v>
      </c>
      <c r="L52" s="11"/>
      <c r="M52" s="92"/>
      <c r="N52" s="93"/>
      <c r="O52" s="93"/>
      <c r="P52" s="102" t="s">
        <v>10</v>
      </c>
      <c r="Q52" s="102"/>
      <c r="R52" s="102"/>
      <c r="S52" s="103">
        <f>S49/S50</f>
        <v>1.8433179723502304E-2</v>
      </c>
      <c r="T52" s="103"/>
      <c r="U52" s="16"/>
      <c r="V52" s="9"/>
    </row>
    <row r="53" spans="1:22" s="2" customFormat="1" ht="12.75" x14ac:dyDescent="0.2">
      <c r="A53" s="14"/>
      <c r="B53" s="20"/>
      <c r="C53" s="37">
        <v>3.78</v>
      </c>
      <c r="D53" s="37">
        <v>1.5</v>
      </c>
      <c r="E53" s="37">
        <v>0.82</v>
      </c>
      <c r="F53" s="37">
        <v>0.52</v>
      </c>
      <c r="G53" s="37">
        <v>0.3</v>
      </c>
      <c r="H53" s="37">
        <v>0.16</v>
      </c>
      <c r="I53" s="37">
        <v>0.13</v>
      </c>
      <c r="J53" s="37">
        <v>0.11</v>
      </c>
      <c r="K53" s="37">
        <v>0.08</v>
      </c>
      <c r="L53" s="11"/>
      <c r="M53" s="94" t="s">
        <v>8</v>
      </c>
      <c r="N53" s="95"/>
      <c r="O53" s="95"/>
      <c r="P53" s="95"/>
      <c r="Q53" s="95"/>
      <c r="R53" s="95"/>
      <c r="S53" s="103">
        <f>(COUNTIF(C47:K53,"&gt;2")/COUNT(C47:K53))*100</f>
        <v>6.3492063492063489</v>
      </c>
      <c r="T53" s="103"/>
      <c r="U53" s="16" t="s">
        <v>0</v>
      </c>
      <c r="V53" s="9"/>
    </row>
    <row r="54" spans="1:22" s="2" customFormat="1" x14ac:dyDescent="0.2">
      <c r="A54" s="85" t="s">
        <v>7</v>
      </c>
      <c r="B54" s="85"/>
      <c r="C54" s="12">
        <f>AVERAGE(C47:C53)</f>
        <v>2.657142857142857</v>
      </c>
      <c r="D54" s="12">
        <f t="shared" ref="D54:K54" si="4">AVERAGE(D47:D53)</f>
        <v>1.422857142857143</v>
      </c>
      <c r="E54" s="12">
        <f t="shared" si="4"/>
        <v>0.86142857142857143</v>
      </c>
      <c r="F54" s="12">
        <f t="shared" si="4"/>
        <v>0.55571428571428572</v>
      </c>
      <c r="G54" s="12">
        <f t="shared" si="4"/>
        <v>0.32714285714285712</v>
      </c>
      <c r="H54" s="12">
        <f t="shared" si="4"/>
        <v>0.17857142857142858</v>
      </c>
      <c r="I54" s="12">
        <f t="shared" si="4"/>
        <v>0.14285714285714285</v>
      </c>
      <c r="J54" s="12">
        <f t="shared" si="4"/>
        <v>0.12</v>
      </c>
      <c r="K54" s="12">
        <f t="shared" si="4"/>
        <v>0.10428571428571429</v>
      </c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8"/>
      <c r="B55" s="8"/>
      <c r="C55" s="36"/>
      <c r="D55" s="36"/>
      <c r="E55" s="36"/>
      <c r="F55" s="36"/>
      <c r="G55" s="36"/>
      <c r="H55" s="36"/>
      <c r="I55" s="36"/>
      <c r="J55" s="36"/>
      <c r="K55" s="36"/>
      <c r="L55" s="9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ht="12" x14ac:dyDescent="0.2">
      <c r="A56" s="10" t="s">
        <v>28</v>
      </c>
      <c r="B56" s="19">
        <v>6.62</v>
      </c>
      <c r="C56" s="42">
        <v>1.8</v>
      </c>
      <c r="D56" s="42">
        <v>1.32</v>
      </c>
      <c r="E56" s="42">
        <v>0.79</v>
      </c>
      <c r="F56" s="42">
        <v>0.5</v>
      </c>
      <c r="G56" s="42">
        <v>0.28999999999999998</v>
      </c>
      <c r="H56" s="42">
        <v>0.18</v>
      </c>
      <c r="I56" s="42">
        <v>0.15</v>
      </c>
      <c r="J56" s="42">
        <v>0.11</v>
      </c>
      <c r="K56" s="42">
        <v>0.09</v>
      </c>
      <c r="L56" s="11"/>
      <c r="M56" s="90" t="s">
        <v>6</v>
      </c>
      <c r="N56" s="91"/>
      <c r="O56" s="91"/>
      <c r="P56" s="98" t="s">
        <v>1</v>
      </c>
      <c r="Q56" s="98"/>
      <c r="R56" s="98"/>
      <c r="S56" s="99">
        <f>AVERAGE(C56:K62)</f>
        <v>0.71809523809523801</v>
      </c>
      <c r="T56" s="99"/>
      <c r="U56" s="13" t="s">
        <v>0</v>
      </c>
      <c r="V56" s="9"/>
    </row>
    <row r="57" spans="1:22" s="2" customFormat="1" ht="12.75" x14ac:dyDescent="0.2">
      <c r="A57" s="14"/>
      <c r="B57" s="19">
        <v>7.59</v>
      </c>
      <c r="C57" s="42">
        <v>4.3</v>
      </c>
      <c r="D57" s="42">
        <v>1.61</v>
      </c>
      <c r="E57" s="42">
        <v>0.89</v>
      </c>
      <c r="F57" s="42">
        <v>0.54</v>
      </c>
      <c r="G57" s="42">
        <v>0.35</v>
      </c>
      <c r="H57" s="42">
        <v>0.19</v>
      </c>
      <c r="I57" s="42">
        <v>0.13</v>
      </c>
      <c r="J57" s="42">
        <v>0.11</v>
      </c>
      <c r="K57" s="42">
        <v>0.09</v>
      </c>
      <c r="L57" s="11"/>
      <c r="M57" s="96"/>
      <c r="N57" s="97"/>
      <c r="O57" s="97"/>
      <c r="P57" s="100" t="s">
        <v>4</v>
      </c>
      <c r="Q57" s="100"/>
      <c r="R57" s="100"/>
      <c r="S57" s="101">
        <f>MEDIAN(C56:K62)</f>
        <v>0.32</v>
      </c>
      <c r="T57" s="101"/>
      <c r="U57" s="15" t="s">
        <v>0</v>
      </c>
      <c r="V57" s="9"/>
    </row>
    <row r="58" spans="1:22" s="2" customFormat="1" ht="12.75" x14ac:dyDescent="0.2">
      <c r="A58" s="14"/>
      <c r="B58" s="19">
        <v>3.15</v>
      </c>
      <c r="C58" s="42">
        <v>3.8</v>
      </c>
      <c r="D58" s="42">
        <v>1.53</v>
      </c>
      <c r="E58" s="42">
        <v>0.87</v>
      </c>
      <c r="F58" s="42">
        <v>0.6</v>
      </c>
      <c r="G58" s="42">
        <v>0.36</v>
      </c>
      <c r="H58" s="42">
        <v>0.18</v>
      </c>
      <c r="I58" s="42">
        <v>0.14000000000000001</v>
      </c>
      <c r="J58" s="42">
        <v>0.12</v>
      </c>
      <c r="K58" s="42">
        <v>0.11</v>
      </c>
      <c r="L58" s="11"/>
      <c r="M58" s="96"/>
      <c r="N58" s="97"/>
      <c r="O58" s="97"/>
      <c r="P58" s="100" t="s">
        <v>5</v>
      </c>
      <c r="Q58" s="100"/>
      <c r="R58" s="100"/>
      <c r="S58" s="101">
        <f>SMALL(C56:K62,1)</f>
        <v>0.08</v>
      </c>
      <c r="T58" s="101"/>
      <c r="U58" s="15" t="s">
        <v>0</v>
      </c>
      <c r="V58" s="9"/>
    </row>
    <row r="59" spans="1:22" s="2" customFormat="1" ht="12.75" x14ac:dyDescent="0.2">
      <c r="A59" s="14"/>
      <c r="B59" s="19">
        <v>0.5</v>
      </c>
      <c r="C59" s="42">
        <v>0.24</v>
      </c>
      <c r="D59" s="42">
        <v>1.08</v>
      </c>
      <c r="E59" s="42">
        <v>0.96</v>
      </c>
      <c r="F59" s="42">
        <v>0.62</v>
      </c>
      <c r="G59" s="42">
        <v>0.33</v>
      </c>
      <c r="H59" s="42">
        <v>0.17</v>
      </c>
      <c r="I59" s="42">
        <v>0.14000000000000001</v>
      </c>
      <c r="J59" s="42">
        <v>0.13</v>
      </c>
      <c r="K59" s="42">
        <v>0.12</v>
      </c>
      <c r="L59" s="11"/>
      <c r="M59" s="96"/>
      <c r="N59" s="97"/>
      <c r="O59" s="97"/>
      <c r="P59" s="100" t="s">
        <v>3</v>
      </c>
      <c r="Q59" s="100"/>
      <c r="R59" s="100"/>
      <c r="S59" s="101">
        <f>LARGE(C56:K62,1)</f>
        <v>4.41</v>
      </c>
      <c r="T59" s="101"/>
      <c r="U59" s="15" t="s">
        <v>0</v>
      </c>
      <c r="V59" s="9"/>
    </row>
    <row r="60" spans="1:22" s="2" customFormat="1" ht="12.75" x14ac:dyDescent="0.2">
      <c r="A60" s="14"/>
      <c r="B60" s="19">
        <v>4.95</v>
      </c>
      <c r="C60" s="42">
        <v>0.62</v>
      </c>
      <c r="D60" s="42">
        <v>1.49</v>
      </c>
      <c r="E60" s="42">
        <v>0.9</v>
      </c>
      <c r="F60" s="42">
        <v>0.59</v>
      </c>
      <c r="G60" s="42">
        <v>0.33</v>
      </c>
      <c r="H60" s="42">
        <v>0.17</v>
      </c>
      <c r="I60" s="42">
        <v>0.14000000000000001</v>
      </c>
      <c r="J60" s="42">
        <v>0.12</v>
      </c>
      <c r="K60" s="42">
        <v>0.1</v>
      </c>
      <c r="L60" s="11"/>
      <c r="M60" s="90" t="s">
        <v>2</v>
      </c>
      <c r="N60" s="91"/>
      <c r="O60" s="91"/>
      <c r="P60" s="98" t="s">
        <v>9</v>
      </c>
      <c r="Q60" s="98"/>
      <c r="R60" s="98"/>
      <c r="S60" s="99">
        <f>S58/S56</f>
        <v>0.1114058355437666</v>
      </c>
      <c r="T60" s="99"/>
      <c r="U60" s="13"/>
      <c r="V60" s="9"/>
    </row>
    <row r="61" spans="1:22" s="2" customFormat="1" ht="12" x14ac:dyDescent="0.2">
      <c r="A61" s="9"/>
      <c r="B61" s="9"/>
      <c r="C61" s="42">
        <v>4.41</v>
      </c>
      <c r="D61" s="42">
        <v>1.65</v>
      </c>
      <c r="E61" s="42">
        <v>0.88</v>
      </c>
      <c r="F61" s="42">
        <v>0.55000000000000004</v>
      </c>
      <c r="G61" s="42">
        <v>0.32</v>
      </c>
      <c r="H61" s="42">
        <v>0.16</v>
      </c>
      <c r="I61" s="42">
        <v>0.13</v>
      </c>
      <c r="J61" s="42">
        <v>0.11</v>
      </c>
      <c r="K61" s="42">
        <v>0.1</v>
      </c>
      <c r="L61" s="11"/>
      <c r="M61" s="92"/>
      <c r="N61" s="93"/>
      <c r="O61" s="93"/>
      <c r="P61" s="102" t="s">
        <v>10</v>
      </c>
      <c r="Q61" s="102"/>
      <c r="R61" s="102"/>
      <c r="S61" s="103">
        <f>S58/S59</f>
        <v>1.8140589569160998E-2</v>
      </c>
      <c r="T61" s="103"/>
      <c r="U61" s="16"/>
      <c r="V61" s="9"/>
    </row>
    <row r="62" spans="1:22" s="2" customFormat="1" ht="12.75" x14ac:dyDescent="0.2">
      <c r="A62" s="14"/>
      <c r="B62" s="19">
        <v>4.8899999999999997</v>
      </c>
      <c r="C62" s="42">
        <v>3.88</v>
      </c>
      <c r="D62" s="42">
        <v>1.54</v>
      </c>
      <c r="E62" s="42">
        <v>0.83</v>
      </c>
      <c r="F62" s="42">
        <v>0.53</v>
      </c>
      <c r="G62" s="42">
        <v>0.28999999999999998</v>
      </c>
      <c r="H62" s="42">
        <v>0.16</v>
      </c>
      <c r="I62" s="42">
        <v>0.12</v>
      </c>
      <c r="J62" s="42">
        <v>0.1</v>
      </c>
      <c r="K62" s="42">
        <v>0.08</v>
      </c>
      <c r="L62" s="11"/>
      <c r="M62" s="94" t="s">
        <v>8</v>
      </c>
      <c r="N62" s="95"/>
      <c r="O62" s="95"/>
      <c r="P62" s="95"/>
      <c r="Q62" s="95"/>
      <c r="R62" s="95"/>
      <c r="S62" s="103">
        <f>(COUNTIF(C56:K62,"&gt;2")/COUNT(C56:K62))*100</f>
        <v>6.3492063492063489</v>
      </c>
      <c r="T62" s="103"/>
      <c r="U62" s="16" t="s">
        <v>0</v>
      </c>
      <c r="V62" s="9"/>
    </row>
    <row r="63" spans="1:22" s="2" customFormat="1" x14ac:dyDescent="0.2">
      <c r="A63" s="85" t="s">
        <v>7</v>
      </c>
      <c r="B63" s="85"/>
      <c r="C63" s="12">
        <f>AVERAGE(C56:C62)</f>
        <v>2.7214285714285711</v>
      </c>
      <c r="D63" s="12">
        <f t="shared" ref="D63" si="5">AVERAGE(D56:D62)</f>
        <v>1.4599999999999997</v>
      </c>
      <c r="E63" s="12">
        <f t="shared" ref="E63" si="6">AVERAGE(E56:E62)</f>
        <v>0.87428571428571433</v>
      </c>
      <c r="F63" s="12">
        <f t="shared" ref="F63" si="7">AVERAGE(F56:F62)</f>
        <v>0.5614285714285715</v>
      </c>
      <c r="G63" s="12">
        <f t="shared" ref="G63" si="8">AVERAGE(G56:G62)</f>
        <v>0.32428571428571429</v>
      </c>
      <c r="H63" s="12">
        <f t="shared" ref="H63" si="9">AVERAGE(H56:H62)</f>
        <v>0.17285714285714285</v>
      </c>
      <c r="I63" s="12">
        <f t="shared" ref="I63" si="10">AVERAGE(I56:I62)</f>
        <v>0.13571428571428573</v>
      </c>
      <c r="J63" s="12">
        <f t="shared" ref="J63" si="11">AVERAGE(J56:J62)</f>
        <v>0.11428571428571428</v>
      </c>
      <c r="K63" s="12">
        <f t="shared" ref="K63" si="12">AVERAGE(K56:K62)</f>
        <v>9.857142857142856E-2</v>
      </c>
      <c r="L63" s="17"/>
      <c r="M63" s="9"/>
      <c r="N63" s="9"/>
      <c r="O63" s="9"/>
      <c r="P63" s="9"/>
      <c r="Q63" s="9"/>
      <c r="R63" s="9"/>
      <c r="S63" s="8"/>
      <c r="T63" s="8"/>
      <c r="U63" s="9"/>
      <c r="V63" s="9"/>
    </row>
    <row r="64" spans="1:22" hidden="1" x14ac:dyDescent="0.2"/>
  </sheetData>
  <mergeCells count="91">
    <mergeCell ref="A27:B27"/>
    <mergeCell ref="A36:B36"/>
    <mergeCell ref="A45:B45"/>
    <mergeCell ref="A54:B54"/>
    <mergeCell ref="A63:B63"/>
    <mergeCell ref="A17:B17"/>
    <mergeCell ref="N17:U17"/>
    <mergeCell ref="N18:P18"/>
    <mergeCell ref="Q18:S18"/>
    <mergeCell ref="T18:U18"/>
    <mergeCell ref="A18:D18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M35:R35"/>
    <mergeCell ref="S35:T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S34:T34"/>
    <mergeCell ref="M44:R44"/>
    <mergeCell ref="S44:T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P43:R43"/>
    <mergeCell ref="S43:T43"/>
    <mergeCell ref="M53:R53"/>
    <mergeCell ref="S53:T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P52:R52"/>
    <mergeCell ref="S52:T52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M62:R62"/>
    <mergeCell ref="S62:T62"/>
    <mergeCell ref="M60:O61"/>
    <mergeCell ref="P60:R60"/>
    <mergeCell ref="S60:T60"/>
    <mergeCell ref="P61:R61"/>
    <mergeCell ref="S61:T61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zoomScaleNormal="100" zoomScaleSheetLayoutView="100" zoomScalePageLayoutView="70" workbookViewId="0">
      <selection activeCell="A47" sqref="A47:V54"/>
    </sheetView>
  </sheetViews>
  <sheetFormatPr defaultColWidth="0" defaultRowHeight="11.25" customHeight="1" zeroHeight="1" x14ac:dyDescent="0.2"/>
  <cols>
    <col min="1" max="1" width="8.28515625" style="4" customWidth="1"/>
    <col min="2" max="2" width="1" style="4" customWidth="1"/>
    <col min="3" max="11" width="4.85546875" style="5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28515625" style="5" customWidth="1"/>
    <col min="22" max="22" width="1.42578125" style="5" customWidth="1"/>
    <col min="23" max="23" width="0" style="5" hidden="1" customWidth="1"/>
    <col min="24" max="16383" width="9.140625" style="5" hidden="1"/>
    <col min="16384" max="16384" width="81" style="5" hidden="1" customWidth="1"/>
  </cols>
  <sheetData>
    <row r="1" spans="1:22" x14ac:dyDescent="0.2">
      <c r="A1" s="6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1:22" x14ac:dyDescent="0.2">
      <c r="A2" s="6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1:22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1:22" x14ac:dyDescent="0.2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1:22" x14ac:dyDescent="0.2">
      <c r="A5" s="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1:22" x14ac:dyDescent="0.2">
      <c r="A6" s="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1:22" x14ac:dyDescent="0.2">
      <c r="A7" s="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1:22" x14ac:dyDescent="0.2">
      <c r="A8" s="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1:22" x14ac:dyDescent="0.2">
      <c r="A9" s="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1:22" x14ac:dyDescent="0.2">
      <c r="A10" s="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1:22" x14ac:dyDescent="0.2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1:22" x14ac:dyDescent="0.2">
      <c r="A12" s="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1:22" x14ac:dyDescent="0.2">
      <c r="A13" s="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1:22" x14ac:dyDescent="0.2">
      <c r="A14" s="6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1:22" x14ac:dyDescent="0.2">
      <c r="A15" s="6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1:22" x14ac:dyDescent="0.2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87" t="s">
        <v>19</v>
      </c>
      <c r="B17" s="87"/>
      <c r="C17" s="26">
        <v>0.5</v>
      </c>
      <c r="D17" s="29">
        <f t="shared" ref="D17:K17" si="0">C17+$F$18</f>
        <v>1</v>
      </c>
      <c r="E17" s="29">
        <f t="shared" si="0"/>
        <v>1.5</v>
      </c>
      <c r="F17" s="29">
        <f t="shared" si="0"/>
        <v>2</v>
      </c>
      <c r="G17" s="29">
        <f t="shared" si="0"/>
        <v>2.5</v>
      </c>
      <c r="H17" s="29">
        <f t="shared" si="0"/>
        <v>3</v>
      </c>
      <c r="I17" s="29">
        <f t="shared" si="0"/>
        <v>3.5</v>
      </c>
      <c r="J17" s="29">
        <f t="shared" si="0"/>
        <v>4</v>
      </c>
      <c r="K17" s="29">
        <f t="shared" si="0"/>
        <v>4.5</v>
      </c>
      <c r="L17" s="32" t="s">
        <v>20</v>
      </c>
      <c r="M17" s="25" t="s">
        <v>11</v>
      </c>
      <c r="N17" s="86" t="s">
        <v>35</v>
      </c>
      <c r="O17" s="86"/>
      <c r="P17" s="86"/>
      <c r="Q17" s="86"/>
      <c r="R17" s="86"/>
      <c r="S17" s="86"/>
      <c r="T17" s="86"/>
      <c r="U17" s="86"/>
      <c r="V17" s="9"/>
    </row>
    <row r="18" spans="1:23" s="2" customFormat="1" x14ac:dyDescent="0.2">
      <c r="A18" s="88" t="s">
        <v>18</v>
      </c>
      <c r="B18" s="88"/>
      <c r="C18" s="88"/>
      <c r="D18" s="88"/>
      <c r="E18" s="88"/>
      <c r="F18" s="24">
        <v>0.5</v>
      </c>
      <c r="G18" s="39" t="s">
        <v>15</v>
      </c>
      <c r="H18" s="21"/>
      <c r="I18" s="21"/>
      <c r="J18" s="21"/>
      <c r="K18" s="21"/>
      <c r="L18" s="21"/>
      <c r="M18" s="31" t="s">
        <v>16</v>
      </c>
      <c r="N18" s="86" t="s">
        <v>13</v>
      </c>
      <c r="O18" s="86"/>
      <c r="P18" s="86"/>
      <c r="Q18" s="89" t="s">
        <v>17</v>
      </c>
      <c r="R18" s="89"/>
      <c r="S18" s="89"/>
      <c r="T18" s="86" t="s">
        <v>12</v>
      </c>
      <c r="U18" s="86"/>
      <c r="V18" s="9"/>
    </row>
    <row r="19" spans="1:23" s="2" customFormat="1" x14ac:dyDescent="0.2">
      <c r="A19" s="27"/>
      <c r="B19" s="27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2"/>
      <c r="N19" s="22"/>
      <c r="O19" s="22"/>
      <c r="P19" s="22"/>
      <c r="Q19" s="22"/>
      <c r="R19" s="22"/>
      <c r="S19" s="38"/>
      <c r="T19" s="38"/>
      <c r="U19" s="22"/>
      <c r="V19" s="9"/>
    </row>
    <row r="20" spans="1:23" s="2" customFormat="1" ht="12" x14ac:dyDescent="0.2">
      <c r="A20" s="10" t="s">
        <v>24</v>
      </c>
      <c r="B20" s="18"/>
      <c r="C20" s="42">
        <v>3.71</v>
      </c>
      <c r="D20" s="42">
        <v>1.68</v>
      </c>
      <c r="E20" s="42">
        <v>0.91</v>
      </c>
      <c r="F20" s="42">
        <v>0.56000000000000005</v>
      </c>
      <c r="G20" s="42">
        <v>0.32</v>
      </c>
      <c r="H20" s="42">
        <v>0.22</v>
      </c>
      <c r="I20" s="42">
        <v>0.19</v>
      </c>
      <c r="J20" s="42">
        <v>0.15</v>
      </c>
      <c r="K20" s="42">
        <v>0.1</v>
      </c>
      <c r="L20" s="11"/>
      <c r="M20" s="90" t="s">
        <v>6</v>
      </c>
      <c r="N20" s="91"/>
      <c r="O20" s="91"/>
      <c r="P20" s="98" t="s">
        <v>1</v>
      </c>
      <c r="Q20" s="98"/>
      <c r="R20" s="98"/>
      <c r="S20" s="99">
        <f>AVERAGE(C20:K26)</f>
        <v>0.76380952380952372</v>
      </c>
      <c r="T20" s="99"/>
      <c r="U20" s="13" t="s">
        <v>0</v>
      </c>
      <c r="V20" s="9"/>
    </row>
    <row r="21" spans="1:23" s="2" customFormat="1" ht="12.75" x14ac:dyDescent="0.2">
      <c r="A21" s="14"/>
      <c r="B21" s="20"/>
      <c r="C21" s="42">
        <v>4.38</v>
      </c>
      <c r="D21" s="42">
        <v>1.6</v>
      </c>
      <c r="E21" s="42">
        <v>0.91</v>
      </c>
      <c r="F21" s="42">
        <v>0.56999999999999995</v>
      </c>
      <c r="G21" s="42">
        <v>0.39</v>
      </c>
      <c r="H21" s="42">
        <v>0.25</v>
      </c>
      <c r="I21" s="42">
        <v>0.19</v>
      </c>
      <c r="J21" s="42">
        <v>0.14000000000000001</v>
      </c>
      <c r="K21" s="42">
        <v>0.11</v>
      </c>
      <c r="L21" s="11"/>
      <c r="M21" s="96"/>
      <c r="N21" s="97"/>
      <c r="O21" s="97"/>
      <c r="P21" s="100" t="s">
        <v>4</v>
      </c>
      <c r="Q21" s="100"/>
      <c r="R21" s="100"/>
      <c r="S21" s="101">
        <f>MEDIAN(C20:K26)</f>
        <v>0.33</v>
      </c>
      <c r="T21" s="101"/>
      <c r="U21" s="15" t="s">
        <v>0</v>
      </c>
      <c r="V21" s="9"/>
    </row>
    <row r="22" spans="1:23" s="2" customFormat="1" ht="12.75" x14ac:dyDescent="0.2">
      <c r="A22" s="14"/>
      <c r="B22" s="20"/>
      <c r="C22" s="42">
        <v>1.17</v>
      </c>
      <c r="D22" s="42">
        <v>1.44</v>
      </c>
      <c r="E22" s="42">
        <v>0.91</v>
      </c>
      <c r="F22" s="42">
        <v>0.68</v>
      </c>
      <c r="G22" s="42">
        <v>0.45</v>
      </c>
      <c r="H22" s="42">
        <v>0.25</v>
      </c>
      <c r="I22" s="42">
        <v>0.17</v>
      </c>
      <c r="J22" s="42">
        <v>0.13</v>
      </c>
      <c r="K22" s="42">
        <v>0.12</v>
      </c>
      <c r="L22" s="11"/>
      <c r="M22" s="96"/>
      <c r="N22" s="97"/>
      <c r="O22" s="97"/>
      <c r="P22" s="100" t="s">
        <v>5</v>
      </c>
      <c r="Q22" s="100"/>
      <c r="R22" s="100"/>
      <c r="S22" s="101">
        <f>SMALL(C20:K26,1)</f>
        <v>0.1</v>
      </c>
      <c r="T22" s="101"/>
      <c r="U22" s="15" t="s">
        <v>0</v>
      </c>
      <c r="V22" s="9"/>
    </row>
    <row r="23" spans="1:23" s="2" customFormat="1" ht="12.75" x14ac:dyDescent="0.2">
      <c r="A23" s="14"/>
      <c r="B23" s="20"/>
      <c r="C23" s="42">
        <v>0.25</v>
      </c>
      <c r="D23" s="42">
        <v>1.03</v>
      </c>
      <c r="E23" s="42">
        <v>1.03</v>
      </c>
      <c r="F23" s="42">
        <v>0.69</v>
      </c>
      <c r="G23" s="42">
        <v>0.4</v>
      </c>
      <c r="H23" s="42">
        <v>0.2</v>
      </c>
      <c r="I23" s="42">
        <v>0.16</v>
      </c>
      <c r="J23" s="42">
        <v>0.14000000000000001</v>
      </c>
      <c r="K23" s="42">
        <v>0.13</v>
      </c>
      <c r="L23" s="11"/>
      <c r="M23" s="96"/>
      <c r="N23" s="97"/>
      <c r="O23" s="97"/>
      <c r="P23" s="100" t="s">
        <v>3</v>
      </c>
      <c r="Q23" s="100"/>
      <c r="R23" s="100"/>
      <c r="S23" s="101">
        <f>LARGE(C20:K26,1)</f>
        <v>4.53</v>
      </c>
      <c r="T23" s="101"/>
      <c r="U23" s="15" t="s">
        <v>0</v>
      </c>
      <c r="V23" s="9"/>
    </row>
    <row r="24" spans="1:23" s="2" customFormat="1" ht="12.75" x14ac:dyDescent="0.2">
      <c r="A24" s="14"/>
      <c r="B24" s="20"/>
      <c r="C24" s="42">
        <v>3.44</v>
      </c>
      <c r="D24" s="42">
        <v>1.75</v>
      </c>
      <c r="E24" s="42">
        <v>0.97</v>
      </c>
      <c r="F24" s="42">
        <v>0.6</v>
      </c>
      <c r="G24" s="42">
        <v>0.35</v>
      </c>
      <c r="H24" s="42">
        <v>0.19</v>
      </c>
      <c r="I24" s="42">
        <v>0.15</v>
      </c>
      <c r="J24" s="42">
        <v>0.14000000000000001</v>
      </c>
      <c r="K24" s="42">
        <v>0.13</v>
      </c>
      <c r="L24" s="11"/>
      <c r="M24" s="90" t="s">
        <v>2</v>
      </c>
      <c r="N24" s="91"/>
      <c r="O24" s="91"/>
      <c r="P24" s="98" t="s">
        <v>9</v>
      </c>
      <c r="Q24" s="98"/>
      <c r="R24" s="98"/>
      <c r="S24" s="99">
        <f>S22/S20</f>
        <v>0.13092269326683295</v>
      </c>
      <c r="T24" s="99"/>
      <c r="U24" s="13"/>
      <c r="V24" s="9"/>
    </row>
    <row r="25" spans="1:23" s="2" customFormat="1" ht="12.75" x14ac:dyDescent="0.2">
      <c r="A25" s="14"/>
      <c r="B25" s="20"/>
      <c r="C25" s="42">
        <v>4.53</v>
      </c>
      <c r="D25" s="42">
        <v>1.63</v>
      </c>
      <c r="E25" s="42">
        <v>0.94</v>
      </c>
      <c r="F25" s="42">
        <v>0.56999999999999995</v>
      </c>
      <c r="G25" s="42">
        <v>0.33</v>
      </c>
      <c r="H25" s="42">
        <v>0.18</v>
      </c>
      <c r="I25" s="42">
        <v>0.14000000000000001</v>
      </c>
      <c r="J25" s="42">
        <v>0.12</v>
      </c>
      <c r="K25" s="42">
        <v>0.1</v>
      </c>
      <c r="L25" s="11"/>
      <c r="M25" s="92"/>
      <c r="N25" s="93"/>
      <c r="O25" s="93"/>
      <c r="P25" s="102" t="s">
        <v>10</v>
      </c>
      <c r="Q25" s="102"/>
      <c r="R25" s="102"/>
      <c r="S25" s="103">
        <f>S22/S23</f>
        <v>2.2075055187637971E-2</v>
      </c>
      <c r="T25" s="103"/>
      <c r="U25" s="16"/>
      <c r="V25" s="9"/>
    </row>
    <row r="26" spans="1:23" s="2" customFormat="1" ht="12.75" x14ac:dyDescent="0.2">
      <c r="A26" s="14"/>
      <c r="B26" s="20"/>
      <c r="C26" s="42">
        <v>2.72</v>
      </c>
      <c r="D26" s="42">
        <v>1.29</v>
      </c>
      <c r="E26" s="42">
        <v>0.78</v>
      </c>
      <c r="F26" s="42">
        <v>0.51</v>
      </c>
      <c r="G26" s="42">
        <v>0.3</v>
      </c>
      <c r="H26" s="42">
        <v>0.17</v>
      </c>
      <c r="I26" s="42">
        <v>0.14000000000000001</v>
      </c>
      <c r="J26" s="42">
        <v>0.12</v>
      </c>
      <c r="K26" s="42">
        <v>0.1</v>
      </c>
      <c r="L26" s="11"/>
      <c r="M26" s="94" t="s">
        <v>8</v>
      </c>
      <c r="N26" s="95"/>
      <c r="O26" s="95"/>
      <c r="P26" s="95"/>
      <c r="Q26" s="95"/>
      <c r="R26" s="95"/>
      <c r="S26" s="103">
        <f>(COUNTIF(C20:K26,"&gt;2")/COUNT(C20:K26))*100</f>
        <v>7.9365079365079358</v>
      </c>
      <c r="T26" s="103"/>
      <c r="U26" s="16" t="s">
        <v>0</v>
      </c>
      <c r="V26" s="9"/>
    </row>
    <row r="27" spans="1:23" s="2" customFormat="1" x14ac:dyDescent="0.2">
      <c r="A27" s="85" t="s">
        <v>7</v>
      </c>
      <c r="B27" s="85"/>
      <c r="C27" s="40">
        <f>AVERAGE(C20:C26)</f>
        <v>2.8857142857142857</v>
      </c>
      <c r="D27" s="40">
        <f t="shared" ref="D27:K27" si="1">AVERAGE(D20:D26)</f>
        <v>1.4885714285714289</v>
      </c>
      <c r="E27" s="40">
        <f t="shared" si="1"/>
        <v>0.92142857142857149</v>
      </c>
      <c r="F27" s="40">
        <f t="shared" si="1"/>
        <v>0.59714285714285709</v>
      </c>
      <c r="G27" s="40">
        <f t="shared" si="1"/>
        <v>0.36285714285714288</v>
      </c>
      <c r="H27" s="40">
        <f t="shared" si="1"/>
        <v>0.20857142857142855</v>
      </c>
      <c r="I27" s="40">
        <f t="shared" si="1"/>
        <v>0.16285714285714287</v>
      </c>
      <c r="J27" s="40">
        <f t="shared" si="1"/>
        <v>0.13428571428571429</v>
      </c>
      <c r="K27" s="40">
        <f t="shared" si="1"/>
        <v>0.11285714285714286</v>
      </c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8"/>
      <c r="B28" s="8"/>
      <c r="C28" s="36"/>
      <c r="D28" s="36"/>
      <c r="E28" s="36"/>
      <c r="F28" s="36"/>
      <c r="G28" s="36"/>
      <c r="H28" s="36"/>
      <c r="I28" s="36"/>
      <c r="J28" s="36"/>
      <c r="K28" s="36"/>
      <c r="L28" s="9"/>
      <c r="M28" s="9"/>
      <c r="N28" s="9"/>
      <c r="O28" s="9"/>
      <c r="P28" s="9"/>
      <c r="Q28" s="9"/>
      <c r="R28" s="9"/>
      <c r="S28" s="8"/>
      <c r="T28" s="8"/>
      <c r="U28" s="9"/>
      <c r="V28" s="9"/>
    </row>
    <row r="29" spans="1:23" s="2" customFormat="1" ht="12" x14ac:dyDescent="0.2">
      <c r="A29" s="10" t="s">
        <v>26</v>
      </c>
      <c r="B29" s="18"/>
      <c r="C29" s="42">
        <v>3.72</v>
      </c>
      <c r="D29" s="42">
        <v>1.68</v>
      </c>
      <c r="E29" s="42">
        <v>0.91</v>
      </c>
      <c r="F29" s="42">
        <v>0.56000000000000005</v>
      </c>
      <c r="G29" s="42">
        <v>0.32</v>
      </c>
      <c r="H29" s="42">
        <v>0.21</v>
      </c>
      <c r="I29" s="42">
        <v>0.19</v>
      </c>
      <c r="J29" s="42">
        <v>0.15</v>
      </c>
      <c r="K29" s="42">
        <v>0.1</v>
      </c>
      <c r="L29" s="11"/>
      <c r="M29" s="90" t="s">
        <v>6</v>
      </c>
      <c r="N29" s="91"/>
      <c r="O29" s="91"/>
      <c r="P29" s="98" t="s">
        <v>1</v>
      </c>
      <c r="Q29" s="98"/>
      <c r="R29" s="98"/>
      <c r="S29" s="99">
        <f>AVERAGE(C29:K35)</f>
        <v>0.76126984126984132</v>
      </c>
      <c r="T29" s="99"/>
      <c r="U29" s="13" t="s">
        <v>0</v>
      </c>
      <c r="V29" s="9"/>
    </row>
    <row r="30" spans="1:23" s="2" customFormat="1" ht="12.75" x14ac:dyDescent="0.2">
      <c r="A30" s="14"/>
      <c r="B30" s="20"/>
      <c r="C30" s="42">
        <v>4.3899999999999997</v>
      </c>
      <c r="D30" s="42">
        <v>1.6</v>
      </c>
      <c r="E30" s="42">
        <v>0.91</v>
      </c>
      <c r="F30" s="42">
        <v>0.56999999999999995</v>
      </c>
      <c r="G30" s="42">
        <v>0.38</v>
      </c>
      <c r="H30" s="42">
        <v>0.25</v>
      </c>
      <c r="I30" s="42">
        <v>0.19</v>
      </c>
      <c r="J30" s="42">
        <v>0.14000000000000001</v>
      </c>
      <c r="K30" s="42">
        <v>0.11</v>
      </c>
      <c r="L30" s="11"/>
      <c r="M30" s="96"/>
      <c r="N30" s="97"/>
      <c r="O30" s="97"/>
      <c r="P30" s="100" t="s">
        <v>4</v>
      </c>
      <c r="Q30" s="100"/>
      <c r="R30" s="100"/>
      <c r="S30" s="101">
        <f>MEDIAN(C29:K35)</f>
        <v>0.32</v>
      </c>
      <c r="T30" s="101"/>
      <c r="U30" s="15" t="s">
        <v>0</v>
      </c>
      <c r="V30" s="9"/>
    </row>
    <row r="31" spans="1:23" s="2" customFormat="1" ht="12.75" x14ac:dyDescent="0.2">
      <c r="A31" s="14"/>
      <c r="B31" s="20"/>
      <c r="C31" s="42">
        <v>1.1599999999999999</v>
      </c>
      <c r="D31" s="42">
        <v>1.45</v>
      </c>
      <c r="E31" s="42">
        <v>0.91</v>
      </c>
      <c r="F31" s="42">
        <v>0.68</v>
      </c>
      <c r="G31" s="42">
        <v>0.44</v>
      </c>
      <c r="H31" s="42">
        <v>0.24</v>
      </c>
      <c r="I31" s="42">
        <v>0.16</v>
      </c>
      <c r="J31" s="42">
        <v>0.13</v>
      </c>
      <c r="K31" s="42">
        <v>0.11</v>
      </c>
      <c r="L31" s="11"/>
      <c r="M31" s="96"/>
      <c r="N31" s="97"/>
      <c r="O31" s="97"/>
      <c r="P31" s="100" t="s">
        <v>5</v>
      </c>
      <c r="Q31" s="100"/>
      <c r="R31" s="100"/>
      <c r="S31" s="101">
        <f>SMALL(C29:K35,1)</f>
        <v>0.1</v>
      </c>
      <c r="T31" s="101"/>
      <c r="U31" s="15" t="s">
        <v>0</v>
      </c>
      <c r="V31" s="9"/>
    </row>
    <row r="32" spans="1:23" s="2" customFormat="1" ht="12.75" x14ac:dyDescent="0.2">
      <c r="A32" s="14"/>
      <c r="B32" s="20"/>
      <c r="C32" s="42">
        <v>0.23</v>
      </c>
      <c r="D32" s="42">
        <v>1.02</v>
      </c>
      <c r="E32" s="42">
        <v>1.02</v>
      </c>
      <c r="F32" s="42">
        <v>0.68</v>
      </c>
      <c r="G32" s="42">
        <v>0.4</v>
      </c>
      <c r="H32" s="42">
        <v>0.2</v>
      </c>
      <c r="I32" s="42">
        <v>0.15</v>
      </c>
      <c r="J32" s="42">
        <v>0.14000000000000001</v>
      </c>
      <c r="K32" s="42">
        <v>0.13</v>
      </c>
      <c r="L32" s="11"/>
      <c r="M32" s="96"/>
      <c r="N32" s="97"/>
      <c r="O32" s="97"/>
      <c r="P32" s="100" t="s">
        <v>3</v>
      </c>
      <c r="Q32" s="100"/>
      <c r="R32" s="100"/>
      <c r="S32" s="101">
        <f>LARGE(C29:K35,1)</f>
        <v>4.54</v>
      </c>
      <c r="T32" s="101"/>
      <c r="U32" s="15" t="s">
        <v>0</v>
      </c>
      <c r="V32" s="9"/>
    </row>
    <row r="33" spans="1:22" s="2" customFormat="1" ht="12.75" x14ac:dyDescent="0.2">
      <c r="A33" s="14"/>
      <c r="B33" s="20"/>
      <c r="C33" s="42">
        <v>3.44</v>
      </c>
      <c r="D33" s="42">
        <v>1.75</v>
      </c>
      <c r="E33" s="42">
        <v>0.96</v>
      </c>
      <c r="F33" s="42">
        <v>0.59</v>
      </c>
      <c r="G33" s="42">
        <v>0.34</v>
      </c>
      <c r="H33" s="42">
        <v>0.18</v>
      </c>
      <c r="I33" s="42">
        <v>0.15</v>
      </c>
      <c r="J33" s="42">
        <v>0.14000000000000001</v>
      </c>
      <c r="K33" s="42">
        <v>0.13</v>
      </c>
      <c r="L33" s="11"/>
      <c r="M33" s="90" t="s">
        <v>2</v>
      </c>
      <c r="N33" s="91"/>
      <c r="O33" s="91"/>
      <c r="P33" s="98" t="s">
        <v>9</v>
      </c>
      <c r="Q33" s="98"/>
      <c r="R33" s="98"/>
      <c r="S33" s="99">
        <f>S31/S29</f>
        <v>0.13135946622185155</v>
      </c>
      <c r="T33" s="99"/>
      <c r="U33" s="13"/>
      <c r="V33" s="9"/>
    </row>
    <row r="34" spans="1:22" s="2" customFormat="1" ht="12.75" x14ac:dyDescent="0.2">
      <c r="A34" s="14"/>
      <c r="B34" s="20"/>
      <c r="C34" s="42">
        <v>4.54</v>
      </c>
      <c r="D34" s="42">
        <v>1.63</v>
      </c>
      <c r="E34" s="42">
        <v>0.94</v>
      </c>
      <c r="F34" s="42">
        <v>0.56999999999999995</v>
      </c>
      <c r="G34" s="42">
        <v>0.32</v>
      </c>
      <c r="H34" s="42">
        <v>0.17</v>
      </c>
      <c r="I34" s="42">
        <v>0.14000000000000001</v>
      </c>
      <c r="J34" s="42">
        <v>0.12</v>
      </c>
      <c r="K34" s="42">
        <v>0.1</v>
      </c>
      <c r="L34" s="11"/>
      <c r="M34" s="92"/>
      <c r="N34" s="93"/>
      <c r="O34" s="93"/>
      <c r="P34" s="102" t="s">
        <v>10</v>
      </c>
      <c r="Q34" s="102"/>
      <c r="R34" s="102"/>
      <c r="S34" s="103">
        <f>S31/S32</f>
        <v>2.2026431718061675E-2</v>
      </c>
      <c r="T34" s="103"/>
      <c r="U34" s="16"/>
      <c r="V34" s="9"/>
    </row>
    <row r="35" spans="1:22" s="2" customFormat="1" ht="12.75" x14ac:dyDescent="0.2">
      <c r="A35" s="14"/>
      <c r="B35" s="20"/>
      <c r="C35" s="42">
        <v>2.73</v>
      </c>
      <c r="D35" s="42">
        <v>1.29</v>
      </c>
      <c r="E35" s="42">
        <v>0.77</v>
      </c>
      <c r="F35" s="42">
        <v>0.5</v>
      </c>
      <c r="G35" s="42">
        <v>0.3</v>
      </c>
      <c r="H35" s="42">
        <v>0.17</v>
      </c>
      <c r="I35" s="42">
        <v>0.14000000000000001</v>
      </c>
      <c r="J35" s="42">
        <v>0.12</v>
      </c>
      <c r="K35" s="42">
        <v>0.1</v>
      </c>
      <c r="L35" s="11"/>
      <c r="M35" s="94" t="s">
        <v>8</v>
      </c>
      <c r="N35" s="95"/>
      <c r="O35" s="95"/>
      <c r="P35" s="95"/>
      <c r="Q35" s="95"/>
      <c r="R35" s="95"/>
      <c r="S35" s="103">
        <f>(COUNTIF(C29:K35,"&gt;2")/COUNT(C29:K35))*100</f>
        <v>7.9365079365079358</v>
      </c>
      <c r="T35" s="103"/>
      <c r="U35" s="16" t="s">
        <v>0</v>
      </c>
      <c r="V35" s="9"/>
    </row>
    <row r="36" spans="1:22" s="2" customFormat="1" x14ac:dyDescent="0.2">
      <c r="A36" s="85" t="s">
        <v>7</v>
      </c>
      <c r="B36" s="85"/>
      <c r="C36" s="40">
        <f>AVERAGE(C29:C35)</f>
        <v>2.8871428571428575</v>
      </c>
      <c r="D36" s="40">
        <f t="shared" ref="D36:K36" si="2">AVERAGE(D29:D35)</f>
        <v>1.4885714285714282</v>
      </c>
      <c r="E36" s="40">
        <f t="shared" si="2"/>
        <v>0.91714285714285715</v>
      </c>
      <c r="F36" s="40">
        <f t="shared" si="2"/>
        <v>0.59285714285714286</v>
      </c>
      <c r="G36" s="40">
        <f t="shared" si="2"/>
        <v>0.35714285714285715</v>
      </c>
      <c r="H36" s="40">
        <f t="shared" si="2"/>
        <v>0.20285714285714282</v>
      </c>
      <c r="I36" s="40">
        <f t="shared" si="2"/>
        <v>0.16</v>
      </c>
      <c r="J36" s="40">
        <f t="shared" si="2"/>
        <v>0.13428571428571429</v>
      </c>
      <c r="K36" s="40">
        <f t="shared" si="2"/>
        <v>0.11142857142857143</v>
      </c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8"/>
      <c r="B37" s="8"/>
      <c r="C37" s="36"/>
      <c r="D37" s="36"/>
      <c r="E37" s="36"/>
      <c r="F37" s="36"/>
      <c r="G37" s="36"/>
      <c r="H37" s="36"/>
      <c r="I37" s="36"/>
      <c r="J37" s="36"/>
      <c r="K37" s="36"/>
      <c r="L37" s="9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ht="12" x14ac:dyDescent="0.2">
      <c r="A38" s="10" t="s">
        <v>31</v>
      </c>
      <c r="B38" s="18"/>
      <c r="C38" s="42">
        <v>3.85</v>
      </c>
      <c r="D38" s="42">
        <v>1.75</v>
      </c>
      <c r="E38" s="42">
        <v>0.95</v>
      </c>
      <c r="F38" s="42">
        <v>0.57999999999999996</v>
      </c>
      <c r="G38" s="42">
        <v>0.33</v>
      </c>
      <c r="H38" s="42">
        <v>0.22</v>
      </c>
      <c r="I38" s="42">
        <v>0.19</v>
      </c>
      <c r="J38" s="42">
        <v>0.15</v>
      </c>
      <c r="K38" s="42">
        <v>0.1</v>
      </c>
      <c r="L38" s="11"/>
      <c r="M38" s="90" t="s">
        <v>6</v>
      </c>
      <c r="N38" s="91"/>
      <c r="O38" s="91"/>
      <c r="P38" s="98" t="s">
        <v>1</v>
      </c>
      <c r="Q38" s="98"/>
      <c r="R38" s="98"/>
      <c r="S38" s="99">
        <f>AVERAGE(C38:K44)</f>
        <v>0.7836507936507936</v>
      </c>
      <c r="T38" s="99"/>
      <c r="U38" s="13" t="s">
        <v>0</v>
      </c>
      <c r="V38" s="9"/>
    </row>
    <row r="39" spans="1:22" s="2" customFormat="1" ht="12.75" x14ac:dyDescent="0.2">
      <c r="A39" s="14"/>
      <c r="B39" s="20"/>
      <c r="C39" s="42">
        <v>4.5</v>
      </c>
      <c r="D39" s="42">
        <v>1.67</v>
      </c>
      <c r="E39" s="42">
        <v>0.95</v>
      </c>
      <c r="F39" s="42">
        <v>0.59</v>
      </c>
      <c r="G39" s="42">
        <v>0.4</v>
      </c>
      <c r="H39" s="42">
        <v>0.26</v>
      </c>
      <c r="I39" s="42">
        <v>0.2</v>
      </c>
      <c r="J39" s="42">
        <v>0.14000000000000001</v>
      </c>
      <c r="K39" s="42">
        <v>0.11</v>
      </c>
      <c r="L39" s="11"/>
      <c r="M39" s="96"/>
      <c r="N39" s="97"/>
      <c r="O39" s="97"/>
      <c r="P39" s="100" t="s">
        <v>4</v>
      </c>
      <c r="Q39" s="100"/>
      <c r="R39" s="100"/>
      <c r="S39" s="101">
        <f>MEDIAN(C38:K44)</f>
        <v>0.33</v>
      </c>
      <c r="T39" s="101"/>
      <c r="U39" s="15" t="s">
        <v>0</v>
      </c>
      <c r="V39" s="9"/>
    </row>
    <row r="40" spans="1:22" s="2" customFormat="1" ht="12.75" x14ac:dyDescent="0.2">
      <c r="A40" s="14"/>
      <c r="B40" s="20"/>
      <c r="C40" s="42">
        <v>1.21</v>
      </c>
      <c r="D40" s="42">
        <v>1.49</v>
      </c>
      <c r="E40" s="42">
        <v>0.94</v>
      </c>
      <c r="F40" s="42">
        <v>0.7</v>
      </c>
      <c r="G40" s="42">
        <v>0.45</v>
      </c>
      <c r="H40" s="42">
        <v>0.25</v>
      </c>
      <c r="I40" s="42">
        <v>0.17</v>
      </c>
      <c r="J40" s="42">
        <v>0.13</v>
      </c>
      <c r="K40" s="42">
        <v>0.12</v>
      </c>
      <c r="L40" s="11"/>
      <c r="M40" s="96"/>
      <c r="N40" s="97"/>
      <c r="O40" s="97"/>
      <c r="P40" s="100" t="s">
        <v>5</v>
      </c>
      <c r="Q40" s="100"/>
      <c r="R40" s="100"/>
      <c r="S40" s="101">
        <f>SMALL(C38:K44,1)</f>
        <v>0.1</v>
      </c>
      <c r="T40" s="101"/>
      <c r="U40" s="15" t="s">
        <v>0</v>
      </c>
      <c r="V40" s="9"/>
    </row>
    <row r="41" spans="1:22" s="2" customFormat="1" ht="12.75" x14ac:dyDescent="0.2">
      <c r="A41" s="14"/>
      <c r="B41" s="20"/>
      <c r="C41" s="42">
        <v>0.26</v>
      </c>
      <c r="D41" s="42">
        <v>1.05</v>
      </c>
      <c r="E41" s="42">
        <v>1.05</v>
      </c>
      <c r="F41" s="42">
        <v>0.7</v>
      </c>
      <c r="G41" s="42">
        <v>0.41</v>
      </c>
      <c r="H41" s="42">
        <v>0.21</v>
      </c>
      <c r="I41" s="42">
        <v>0.16</v>
      </c>
      <c r="J41" s="42">
        <v>0.15</v>
      </c>
      <c r="K41" s="42">
        <v>0.14000000000000001</v>
      </c>
      <c r="L41" s="11"/>
      <c r="M41" s="96"/>
      <c r="N41" s="97"/>
      <c r="O41" s="97"/>
      <c r="P41" s="100" t="s">
        <v>3</v>
      </c>
      <c r="Q41" s="100"/>
      <c r="R41" s="100"/>
      <c r="S41" s="101">
        <f>LARGE(C38:K44,1)</f>
        <v>4.6100000000000003</v>
      </c>
      <c r="T41" s="101"/>
      <c r="U41" s="15" t="s">
        <v>0</v>
      </c>
      <c r="V41" s="9"/>
    </row>
    <row r="42" spans="1:22" s="2" customFormat="1" ht="12.75" x14ac:dyDescent="0.2">
      <c r="A42" s="14"/>
      <c r="B42" s="20"/>
      <c r="C42" s="42">
        <v>3.49</v>
      </c>
      <c r="D42" s="42">
        <v>1.79</v>
      </c>
      <c r="E42" s="42">
        <v>0.98</v>
      </c>
      <c r="F42" s="42">
        <v>0.62</v>
      </c>
      <c r="G42" s="42">
        <v>0.36</v>
      </c>
      <c r="H42" s="42">
        <v>0.19</v>
      </c>
      <c r="I42" s="42">
        <v>0.16</v>
      </c>
      <c r="J42" s="42">
        <v>0.14000000000000001</v>
      </c>
      <c r="K42" s="42">
        <v>0.13</v>
      </c>
      <c r="L42" s="11"/>
      <c r="M42" s="90" t="s">
        <v>2</v>
      </c>
      <c r="N42" s="91"/>
      <c r="O42" s="91"/>
      <c r="P42" s="98" t="s">
        <v>9</v>
      </c>
      <c r="Q42" s="98"/>
      <c r="R42" s="98"/>
      <c r="S42" s="99">
        <f>S40/S38</f>
        <v>0.12760785902369862</v>
      </c>
      <c r="T42" s="99"/>
      <c r="U42" s="13"/>
      <c r="V42" s="9"/>
    </row>
    <row r="43" spans="1:22" s="2" customFormat="1" ht="12.75" x14ac:dyDescent="0.2">
      <c r="A43" s="14"/>
      <c r="B43" s="20"/>
      <c r="C43" s="42">
        <v>4.6100000000000003</v>
      </c>
      <c r="D43" s="42">
        <v>1.67</v>
      </c>
      <c r="E43" s="42">
        <v>0.96</v>
      </c>
      <c r="F43" s="42">
        <v>0.57999999999999996</v>
      </c>
      <c r="G43" s="42">
        <v>0.33</v>
      </c>
      <c r="H43" s="42">
        <v>0.18</v>
      </c>
      <c r="I43" s="42">
        <v>0.15</v>
      </c>
      <c r="J43" s="42">
        <v>0.12</v>
      </c>
      <c r="K43" s="42">
        <v>0.11</v>
      </c>
      <c r="L43" s="11"/>
      <c r="M43" s="92"/>
      <c r="N43" s="93"/>
      <c r="O43" s="93"/>
      <c r="P43" s="102" t="s">
        <v>10</v>
      </c>
      <c r="Q43" s="102"/>
      <c r="R43" s="102"/>
      <c r="S43" s="103">
        <f>S40/S41</f>
        <v>2.1691973969631236E-2</v>
      </c>
      <c r="T43" s="103"/>
      <c r="U43" s="16"/>
      <c r="V43" s="9"/>
    </row>
    <row r="44" spans="1:22" s="2" customFormat="1" ht="12.75" x14ac:dyDescent="0.2">
      <c r="A44" s="14"/>
      <c r="B44" s="20"/>
      <c r="C44" s="42">
        <v>2.78</v>
      </c>
      <c r="D44" s="42">
        <v>1.34</v>
      </c>
      <c r="E44" s="42">
        <v>0.79</v>
      </c>
      <c r="F44" s="42">
        <v>0.52</v>
      </c>
      <c r="G44" s="42">
        <v>0.31</v>
      </c>
      <c r="H44" s="42">
        <v>0.17</v>
      </c>
      <c r="I44" s="42">
        <v>0.14000000000000001</v>
      </c>
      <c r="J44" s="42">
        <v>0.12</v>
      </c>
      <c r="K44" s="42">
        <v>0.1</v>
      </c>
      <c r="L44" s="11"/>
      <c r="M44" s="94" t="s">
        <v>8</v>
      </c>
      <c r="N44" s="95"/>
      <c r="O44" s="95"/>
      <c r="P44" s="95"/>
      <c r="Q44" s="95"/>
      <c r="R44" s="95"/>
      <c r="S44" s="103">
        <f>(COUNTIF(C38:K44,"&gt;2")/COUNT(C38:K44))*100</f>
        <v>7.9365079365079358</v>
      </c>
      <c r="T44" s="103"/>
      <c r="U44" s="16" t="s">
        <v>0</v>
      </c>
      <c r="V44" s="9"/>
    </row>
    <row r="45" spans="1:22" s="2" customFormat="1" x14ac:dyDescent="0.2">
      <c r="A45" s="85" t="s">
        <v>7</v>
      </c>
      <c r="B45" s="85"/>
      <c r="C45" s="40">
        <f>AVERAGE(C38:C44)</f>
        <v>2.9571428571428569</v>
      </c>
      <c r="D45" s="40">
        <f t="shared" ref="D45:K45" si="3">AVERAGE(D38:D44)</f>
        <v>1.5371428571428571</v>
      </c>
      <c r="E45" s="40">
        <f t="shared" si="3"/>
        <v>0.94571428571428562</v>
      </c>
      <c r="F45" s="40">
        <f t="shared" si="3"/>
        <v>0.61285714285714288</v>
      </c>
      <c r="G45" s="40">
        <f t="shared" si="3"/>
        <v>0.37</v>
      </c>
      <c r="H45" s="40">
        <f t="shared" si="3"/>
        <v>0.21142857142857138</v>
      </c>
      <c r="I45" s="40">
        <f t="shared" si="3"/>
        <v>0.16714285714285712</v>
      </c>
      <c r="J45" s="40">
        <f t="shared" si="3"/>
        <v>0.13571428571428573</v>
      </c>
      <c r="K45" s="40">
        <f t="shared" si="3"/>
        <v>0.11571428571428573</v>
      </c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8"/>
      <c r="B46" s="8"/>
      <c r="C46" s="36"/>
      <c r="D46" s="36"/>
      <c r="E46" s="36"/>
      <c r="F46" s="36"/>
      <c r="G46" s="36"/>
      <c r="H46" s="36"/>
      <c r="I46" s="36"/>
      <c r="J46" s="36"/>
      <c r="K46" s="36"/>
      <c r="L46" s="9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x14ac:dyDescent="0.2">
      <c r="A47" s="109"/>
      <c r="B47" s="18"/>
      <c r="C47" s="35"/>
      <c r="D47" s="35"/>
      <c r="E47" s="35"/>
      <c r="F47" s="35"/>
      <c r="G47" s="35"/>
      <c r="H47" s="35"/>
      <c r="I47" s="35"/>
      <c r="J47" s="35"/>
      <c r="K47" s="35"/>
      <c r="L47" s="11"/>
      <c r="M47" s="90"/>
      <c r="N47" s="91"/>
      <c r="O47" s="91"/>
      <c r="P47" s="98"/>
      <c r="Q47" s="98"/>
      <c r="R47" s="98"/>
      <c r="S47" s="99"/>
      <c r="T47" s="99"/>
      <c r="U47" s="13"/>
      <c r="V47" s="9"/>
    </row>
    <row r="48" spans="1:22" s="2" customFormat="1" ht="12.75" x14ac:dyDescent="0.2">
      <c r="A48" s="109"/>
      <c r="B48" s="20"/>
      <c r="C48" s="35"/>
      <c r="D48" s="35"/>
      <c r="E48" s="35"/>
      <c r="F48" s="35"/>
      <c r="G48" s="35"/>
      <c r="H48" s="35"/>
      <c r="I48" s="35"/>
      <c r="J48" s="35"/>
      <c r="K48" s="35"/>
      <c r="L48" s="11"/>
      <c r="M48" s="96"/>
      <c r="N48" s="97"/>
      <c r="O48" s="97"/>
      <c r="P48" s="100"/>
      <c r="Q48" s="100"/>
      <c r="R48" s="100"/>
      <c r="S48" s="101"/>
      <c r="T48" s="101"/>
      <c r="U48" s="15"/>
      <c r="V48" s="9"/>
    </row>
    <row r="49" spans="1:22" s="2" customFormat="1" ht="12.75" x14ac:dyDescent="0.2">
      <c r="A49" s="14"/>
      <c r="B49" s="20"/>
      <c r="C49" s="35"/>
      <c r="D49" s="35"/>
      <c r="E49" s="35"/>
      <c r="F49" s="35"/>
      <c r="G49" s="35"/>
      <c r="H49" s="35"/>
      <c r="I49" s="35"/>
      <c r="J49" s="35"/>
      <c r="K49" s="35"/>
      <c r="L49" s="11"/>
      <c r="M49" s="96"/>
      <c r="N49" s="97"/>
      <c r="O49" s="97"/>
      <c r="P49" s="100"/>
      <c r="Q49" s="100"/>
      <c r="R49" s="100"/>
      <c r="S49" s="101"/>
      <c r="T49" s="101"/>
      <c r="U49" s="15"/>
      <c r="V49" s="9"/>
    </row>
    <row r="50" spans="1:22" s="2" customFormat="1" ht="12.75" x14ac:dyDescent="0.2">
      <c r="A50" s="14"/>
      <c r="B50" s="20"/>
      <c r="C50" s="35"/>
      <c r="D50" s="35"/>
      <c r="E50" s="35"/>
      <c r="F50" s="35"/>
      <c r="G50" s="35"/>
      <c r="H50" s="35"/>
      <c r="I50" s="35"/>
      <c r="J50" s="35"/>
      <c r="K50" s="35"/>
      <c r="L50" s="11"/>
      <c r="M50" s="96"/>
      <c r="N50" s="97"/>
      <c r="O50" s="97"/>
      <c r="P50" s="100"/>
      <c r="Q50" s="100"/>
      <c r="R50" s="100"/>
      <c r="S50" s="101"/>
      <c r="T50" s="101"/>
      <c r="U50" s="15"/>
      <c r="V50" s="9"/>
    </row>
    <row r="51" spans="1:22" s="2" customFormat="1" ht="12.75" x14ac:dyDescent="0.2">
      <c r="A51" s="14"/>
      <c r="B51" s="20"/>
      <c r="C51" s="35"/>
      <c r="D51" s="35"/>
      <c r="E51" s="35"/>
      <c r="F51" s="35"/>
      <c r="G51" s="35"/>
      <c r="H51" s="35"/>
      <c r="I51" s="35"/>
      <c r="J51" s="35"/>
      <c r="K51" s="35"/>
      <c r="L51" s="11"/>
      <c r="M51" s="90"/>
      <c r="N51" s="91"/>
      <c r="O51" s="91"/>
      <c r="P51" s="98"/>
      <c r="Q51" s="98"/>
      <c r="R51" s="98"/>
      <c r="S51" s="99"/>
      <c r="T51" s="99"/>
      <c r="U51" s="13"/>
      <c r="V51" s="9"/>
    </row>
    <row r="52" spans="1:22" s="2" customFormat="1" ht="12.75" x14ac:dyDescent="0.2">
      <c r="A52" s="14"/>
      <c r="B52" s="20"/>
      <c r="C52" s="35"/>
      <c r="D52" s="35"/>
      <c r="E52" s="35"/>
      <c r="F52" s="35"/>
      <c r="G52" s="35"/>
      <c r="H52" s="35"/>
      <c r="I52" s="35"/>
      <c r="J52" s="35"/>
      <c r="K52" s="35"/>
      <c r="L52" s="11"/>
      <c r="M52" s="92"/>
      <c r="N52" s="93"/>
      <c r="O52" s="93"/>
      <c r="P52" s="102"/>
      <c r="Q52" s="102"/>
      <c r="R52" s="102"/>
      <c r="S52" s="103"/>
      <c r="T52" s="103"/>
      <c r="U52" s="16"/>
      <c r="V52" s="9"/>
    </row>
    <row r="53" spans="1:22" s="2" customFormat="1" ht="12.75" x14ac:dyDescent="0.2">
      <c r="A53" s="14"/>
      <c r="B53" s="20"/>
      <c r="C53" s="35"/>
      <c r="D53" s="35"/>
      <c r="E53" s="35"/>
      <c r="F53" s="35"/>
      <c r="G53" s="35"/>
      <c r="H53" s="35"/>
      <c r="I53" s="35"/>
      <c r="J53" s="35"/>
      <c r="K53" s="35"/>
      <c r="L53" s="11"/>
      <c r="M53" s="94"/>
      <c r="N53" s="95"/>
      <c r="O53" s="95"/>
      <c r="P53" s="95"/>
      <c r="Q53" s="95"/>
      <c r="R53" s="95"/>
      <c r="S53" s="103"/>
      <c r="T53" s="103"/>
      <c r="U53" s="16"/>
      <c r="V53" s="9"/>
    </row>
    <row r="54" spans="1:22" s="2" customFormat="1" x14ac:dyDescent="0.2">
      <c r="A54" s="85"/>
      <c r="B54" s="85"/>
      <c r="C54" s="74"/>
      <c r="D54" s="74"/>
      <c r="E54" s="74"/>
      <c r="F54" s="74"/>
      <c r="G54" s="74"/>
      <c r="H54" s="74"/>
      <c r="I54" s="74"/>
      <c r="J54" s="74"/>
      <c r="K54" s="74"/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6"/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6"/>
      <c r="T55" s="6"/>
      <c r="U55" s="7"/>
      <c r="V55" s="7"/>
    </row>
    <row r="56" spans="1:22" s="2" customFormat="1" x14ac:dyDescent="0.2">
      <c r="A56" s="108" t="s">
        <v>36</v>
      </c>
      <c r="B56" s="18"/>
      <c r="C56" s="35">
        <v>6.67</v>
      </c>
      <c r="D56" s="35">
        <v>3.01</v>
      </c>
      <c r="E56" s="35">
        <v>1.41</v>
      </c>
      <c r="F56" s="35">
        <v>0.75</v>
      </c>
      <c r="G56" s="35">
        <v>0.42</v>
      </c>
      <c r="H56" s="35">
        <v>0.28999999999999998</v>
      </c>
      <c r="I56" s="35">
        <v>0.24</v>
      </c>
      <c r="J56" s="35">
        <v>0.2</v>
      </c>
      <c r="K56" s="35">
        <v>0.14000000000000001</v>
      </c>
      <c r="L56" s="11"/>
      <c r="M56" s="90" t="s">
        <v>6</v>
      </c>
      <c r="N56" s="91"/>
      <c r="O56" s="91"/>
      <c r="P56" s="98" t="s">
        <v>1</v>
      </c>
      <c r="Q56" s="98"/>
      <c r="R56" s="98"/>
      <c r="S56" s="99">
        <f>AVERAGE(C56:K62)</f>
        <v>1.2234920634920634</v>
      </c>
      <c r="T56" s="99"/>
      <c r="U56" s="13" t="s">
        <v>0</v>
      </c>
      <c r="V56" s="7"/>
    </row>
    <row r="57" spans="1:22" s="2" customFormat="1" ht="12.75" x14ac:dyDescent="0.2">
      <c r="A57" s="108"/>
      <c r="B57" s="20"/>
      <c r="C57" s="35">
        <v>7.2</v>
      </c>
      <c r="D57" s="35">
        <v>3.02</v>
      </c>
      <c r="E57" s="35">
        <v>1.42</v>
      </c>
      <c r="F57" s="35">
        <v>0.77</v>
      </c>
      <c r="G57" s="35">
        <v>0.47</v>
      </c>
      <c r="H57" s="35">
        <v>0.32</v>
      </c>
      <c r="I57" s="35">
        <v>0.26</v>
      </c>
      <c r="J57" s="35">
        <v>0.19</v>
      </c>
      <c r="K57" s="35">
        <v>0.15</v>
      </c>
      <c r="L57" s="11"/>
      <c r="M57" s="96"/>
      <c r="N57" s="97"/>
      <c r="O57" s="97"/>
      <c r="P57" s="100" t="s">
        <v>4</v>
      </c>
      <c r="Q57" s="100"/>
      <c r="R57" s="100"/>
      <c r="S57" s="101">
        <f>MEDIAN(C56:K62)</f>
        <v>0.42</v>
      </c>
      <c r="T57" s="101"/>
      <c r="U57" s="15" t="s">
        <v>0</v>
      </c>
      <c r="V57" s="7"/>
    </row>
    <row r="58" spans="1:22" s="2" customFormat="1" ht="12.75" x14ac:dyDescent="0.2">
      <c r="A58" s="14"/>
      <c r="B58" s="20"/>
      <c r="C58" s="35">
        <v>1.6</v>
      </c>
      <c r="D58" s="35">
        <v>2.36</v>
      </c>
      <c r="E58" s="35">
        <v>1.32</v>
      </c>
      <c r="F58" s="35">
        <v>0.88</v>
      </c>
      <c r="G58" s="35">
        <v>0.53</v>
      </c>
      <c r="H58" s="35">
        <v>0.32</v>
      </c>
      <c r="I58" s="35">
        <v>0.23</v>
      </c>
      <c r="J58" s="35">
        <v>0.18</v>
      </c>
      <c r="K58" s="35">
        <v>0.16</v>
      </c>
      <c r="L58" s="11"/>
      <c r="M58" s="96"/>
      <c r="N58" s="97"/>
      <c r="O58" s="97"/>
      <c r="P58" s="100" t="s">
        <v>5</v>
      </c>
      <c r="Q58" s="100"/>
      <c r="R58" s="100"/>
      <c r="S58" s="101">
        <f>SMALL(C56:K62,1)</f>
        <v>0.14000000000000001</v>
      </c>
      <c r="T58" s="101"/>
      <c r="U58" s="15" t="s">
        <v>0</v>
      </c>
      <c r="V58" s="7"/>
    </row>
    <row r="59" spans="1:22" s="2" customFormat="1" ht="12.75" x14ac:dyDescent="0.2">
      <c r="A59" s="14"/>
      <c r="B59" s="20"/>
      <c r="C59" s="35">
        <v>0.38</v>
      </c>
      <c r="D59" s="35">
        <v>1.33</v>
      </c>
      <c r="E59" s="35">
        <v>1.37</v>
      </c>
      <c r="F59" s="35">
        <v>0.89</v>
      </c>
      <c r="G59" s="35">
        <v>0.5</v>
      </c>
      <c r="H59" s="35">
        <v>0.28000000000000003</v>
      </c>
      <c r="I59" s="35">
        <v>0.22</v>
      </c>
      <c r="J59" s="35">
        <v>0.2</v>
      </c>
      <c r="K59" s="35">
        <v>0.18</v>
      </c>
      <c r="L59" s="11"/>
      <c r="M59" s="96"/>
      <c r="N59" s="97"/>
      <c r="O59" s="97"/>
      <c r="P59" s="100" t="s">
        <v>3</v>
      </c>
      <c r="Q59" s="100"/>
      <c r="R59" s="100"/>
      <c r="S59" s="101">
        <f>LARGE(C56:K62,1)</f>
        <v>7.85</v>
      </c>
      <c r="T59" s="101"/>
      <c r="U59" s="15" t="s">
        <v>0</v>
      </c>
      <c r="V59" s="7"/>
    </row>
    <row r="60" spans="1:22" s="2" customFormat="1" ht="12.75" x14ac:dyDescent="0.2">
      <c r="A60" s="14"/>
      <c r="B60" s="20"/>
      <c r="C60" s="35">
        <v>5.54</v>
      </c>
      <c r="D60" s="35">
        <v>2.88</v>
      </c>
      <c r="E60" s="35">
        <v>1.44</v>
      </c>
      <c r="F60" s="35">
        <v>0.81</v>
      </c>
      <c r="G60" s="35">
        <v>0.44</v>
      </c>
      <c r="H60" s="35">
        <v>0.26</v>
      </c>
      <c r="I60" s="35">
        <v>0.22</v>
      </c>
      <c r="J60" s="35">
        <v>0.19</v>
      </c>
      <c r="K60" s="35">
        <v>0.17</v>
      </c>
      <c r="L60" s="11"/>
      <c r="M60" s="90" t="s">
        <v>2</v>
      </c>
      <c r="N60" s="91"/>
      <c r="O60" s="91"/>
      <c r="P60" s="98" t="s">
        <v>9</v>
      </c>
      <c r="Q60" s="98"/>
      <c r="R60" s="98"/>
      <c r="S60" s="99">
        <f>S58/S56</f>
        <v>0.11442656979761288</v>
      </c>
      <c r="T60" s="99"/>
      <c r="U60" s="13"/>
      <c r="V60" s="7"/>
    </row>
    <row r="61" spans="1:22" s="2" customFormat="1" ht="12.75" x14ac:dyDescent="0.2">
      <c r="A61" s="14"/>
      <c r="B61" s="20"/>
      <c r="C61" s="35">
        <v>7.85</v>
      </c>
      <c r="D61" s="35">
        <v>3.1</v>
      </c>
      <c r="E61" s="35">
        <v>1.5</v>
      </c>
      <c r="F61" s="35">
        <v>0.78</v>
      </c>
      <c r="G61" s="35">
        <v>0.42</v>
      </c>
      <c r="H61" s="35">
        <v>0.25</v>
      </c>
      <c r="I61" s="35">
        <v>0.21</v>
      </c>
      <c r="J61" s="35">
        <v>0.17</v>
      </c>
      <c r="K61" s="35">
        <v>0.15</v>
      </c>
      <c r="L61" s="11"/>
      <c r="M61" s="92"/>
      <c r="N61" s="93"/>
      <c r="O61" s="93"/>
      <c r="P61" s="102" t="s">
        <v>10</v>
      </c>
      <c r="Q61" s="102"/>
      <c r="R61" s="102"/>
      <c r="S61" s="103">
        <f>S58/S59</f>
        <v>1.7834394904458602E-2</v>
      </c>
      <c r="T61" s="103"/>
      <c r="U61" s="16"/>
      <c r="V61" s="7"/>
    </row>
    <row r="62" spans="1:22" s="2" customFormat="1" ht="12.75" x14ac:dyDescent="0.2">
      <c r="A62" s="14"/>
      <c r="B62" s="20"/>
      <c r="C62" s="35">
        <v>5.19</v>
      </c>
      <c r="D62" s="35">
        <v>2.54</v>
      </c>
      <c r="E62" s="35">
        <v>1.26</v>
      </c>
      <c r="F62" s="35">
        <v>0.71</v>
      </c>
      <c r="G62" s="35">
        <v>0.39</v>
      </c>
      <c r="H62" s="35">
        <v>0.24</v>
      </c>
      <c r="I62" s="35">
        <v>0.2</v>
      </c>
      <c r="J62" s="35">
        <v>0.17</v>
      </c>
      <c r="K62" s="35">
        <v>0.14000000000000001</v>
      </c>
      <c r="L62" s="11"/>
      <c r="M62" s="94" t="s">
        <v>8</v>
      </c>
      <c r="N62" s="95"/>
      <c r="O62" s="95"/>
      <c r="P62" s="95"/>
      <c r="Q62" s="95"/>
      <c r="R62" s="95"/>
      <c r="S62" s="103">
        <f>(COUNTIF(C56:K62,"&gt;2")/COUNT(C56:K62))*100</f>
        <v>17.460317460317459</v>
      </c>
      <c r="T62" s="103"/>
      <c r="U62" s="16" t="s">
        <v>0</v>
      </c>
      <c r="V62" s="7"/>
    </row>
    <row r="63" spans="1:22" s="2" customFormat="1" x14ac:dyDescent="0.2">
      <c r="A63" s="85" t="s">
        <v>7</v>
      </c>
      <c r="B63" s="85"/>
      <c r="C63" s="74">
        <f>AVERAGE(C56:C62)</f>
        <v>4.9185714285714282</v>
      </c>
      <c r="D63" s="74">
        <f t="shared" ref="D63:K63" si="4">AVERAGE(D56:D62)</f>
        <v>2.6057142857142854</v>
      </c>
      <c r="E63" s="74">
        <f t="shared" si="4"/>
        <v>1.3885714285714286</v>
      </c>
      <c r="F63" s="74">
        <f t="shared" si="4"/>
        <v>0.7985714285714286</v>
      </c>
      <c r="G63" s="74">
        <f t="shared" si="4"/>
        <v>0.45285714285714285</v>
      </c>
      <c r="H63" s="74">
        <f t="shared" si="4"/>
        <v>0.27999999999999997</v>
      </c>
      <c r="I63" s="74">
        <f t="shared" si="4"/>
        <v>0.2257142857142857</v>
      </c>
      <c r="J63" s="74">
        <f t="shared" si="4"/>
        <v>0.18571428571428569</v>
      </c>
      <c r="K63" s="74">
        <f t="shared" si="4"/>
        <v>0.15571428571428575</v>
      </c>
      <c r="L63" s="17"/>
      <c r="M63" s="9"/>
      <c r="N63" s="9"/>
      <c r="O63" s="9"/>
      <c r="P63" s="9"/>
      <c r="Q63" s="9"/>
      <c r="R63" s="9"/>
      <c r="S63" s="8"/>
      <c r="T63" s="8"/>
      <c r="U63" s="9"/>
      <c r="V63" s="7"/>
    </row>
    <row r="64" spans="1:22" hidden="1" x14ac:dyDescent="0.2"/>
  </sheetData>
  <mergeCells count="93">
    <mergeCell ref="S25:T25"/>
    <mergeCell ref="A17:B17"/>
    <mergeCell ref="N17:U17"/>
    <mergeCell ref="A18:E18"/>
    <mergeCell ref="N18:P18"/>
    <mergeCell ref="Q18:S18"/>
    <mergeCell ref="T18:U18"/>
    <mergeCell ref="P34:R34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A27:B27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S34:T34"/>
    <mergeCell ref="A36:B36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35:R35"/>
    <mergeCell ref="S35:T35"/>
    <mergeCell ref="M33:O34"/>
    <mergeCell ref="P33:R33"/>
    <mergeCell ref="S33:T33"/>
    <mergeCell ref="A45:B45"/>
    <mergeCell ref="M42:O43"/>
    <mergeCell ref="P42:R42"/>
    <mergeCell ref="S42:T42"/>
    <mergeCell ref="P43:R43"/>
    <mergeCell ref="S43:T43"/>
    <mergeCell ref="M44:R44"/>
    <mergeCell ref="S44:T44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P52:R52"/>
    <mergeCell ref="S52:T52"/>
    <mergeCell ref="P57:R57"/>
    <mergeCell ref="S57:T57"/>
    <mergeCell ref="P58:R58"/>
    <mergeCell ref="S58:T58"/>
    <mergeCell ref="P59:R59"/>
    <mergeCell ref="S59:T59"/>
    <mergeCell ref="M62:R62"/>
    <mergeCell ref="S62:T62"/>
    <mergeCell ref="A63:B63"/>
    <mergeCell ref="A56:A57"/>
    <mergeCell ref="A47:A48"/>
    <mergeCell ref="M60:O61"/>
    <mergeCell ref="P60:R60"/>
    <mergeCell ref="S60:T60"/>
    <mergeCell ref="P61:R61"/>
    <mergeCell ref="S61:T61"/>
    <mergeCell ref="M53:R53"/>
    <mergeCell ref="S53:T53"/>
    <mergeCell ref="A54:B54"/>
    <mergeCell ref="M56:O59"/>
    <mergeCell ref="P56:R56"/>
    <mergeCell ref="S56:T56"/>
  </mergeCells>
  <conditionalFormatting sqref="C29:K35">
    <cfRule type="colorScale" priority="6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20:K26">
    <cfRule type="colorScale" priority="5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47:K53">
    <cfRule type="colorScale" priority="4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38:K44">
    <cfRule type="colorScale" priority="3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zoomScale="70" zoomScaleNormal="70" workbookViewId="0">
      <selection activeCell="B1" sqref="B1:J7"/>
    </sheetView>
  </sheetViews>
  <sheetFormatPr defaultRowHeight="15" x14ac:dyDescent="0.25"/>
  <sheetData>
    <row r="1" spans="1:27" x14ac:dyDescent="0.25">
      <c r="A1" s="75"/>
      <c r="B1" s="42">
        <v>5.2</v>
      </c>
      <c r="C1" s="42">
        <v>2.11</v>
      </c>
      <c r="D1" s="42">
        <v>1.01</v>
      </c>
      <c r="E1" s="42">
        <v>0.62</v>
      </c>
      <c r="F1" s="42">
        <v>0.37</v>
      </c>
      <c r="G1" s="42">
        <v>0.25</v>
      </c>
      <c r="H1" s="42">
        <v>0.22</v>
      </c>
      <c r="I1" s="42">
        <v>0.18</v>
      </c>
      <c r="J1" s="42">
        <v>0.12</v>
      </c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</row>
    <row r="2" spans="1:27" x14ac:dyDescent="0.25">
      <c r="A2" s="75"/>
      <c r="B2" s="42">
        <v>5.93</v>
      </c>
      <c r="C2" s="42">
        <v>2.09</v>
      </c>
      <c r="D2" s="42">
        <v>0.99</v>
      </c>
      <c r="E2" s="42">
        <v>0.63</v>
      </c>
      <c r="F2" s="42">
        <v>0.43</v>
      </c>
      <c r="G2" s="42">
        <v>0.28999999999999998</v>
      </c>
      <c r="H2" s="42">
        <v>0.23</v>
      </c>
      <c r="I2" s="42">
        <v>0.17</v>
      </c>
      <c r="J2" s="42">
        <v>0.14000000000000001</v>
      </c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x14ac:dyDescent="0.25">
      <c r="A3" s="75"/>
      <c r="B3" s="42">
        <v>1.41</v>
      </c>
      <c r="C3" s="42">
        <v>1.79</v>
      </c>
      <c r="D3" s="42">
        <v>1</v>
      </c>
      <c r="E3" s="42">
        <v>0.74</v>
      </c>
      <c r="F3" s="42">
        <v>0.49</v>
      </c>
      <c r="G3" s="42">
        <v>0.28999999999999998</v>
      </c>
      <c r="H3" s="42">
        <v>0.2</v>
      </c>
      <c r="I3" s="42">
        <v>0.16</v>
      </c>
      <c r="J3" s="42">
        <v>0.14000000000000001</v>
      </c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</row>
    <row r="4" spans="1:27" x14ac:dyDescent="0.25">
      <c r="A4" s="75"/>
      <c r="B4" s="42">
        <v>0.31</v>
      </c>
      <c r="C4" s="42">
        <v>1.1399999999999999</v>
      </c>
      <c r="D4" s="42">
        <v>1.1200000000000001</v>
      </c>
      <c r="E4" s="42">
        <v>0.75</v>
      </c>
      <c r="F4" s="42">
        <v>0.45</v>
      </c>
      <c r="G4" s="42">
        <v>0.25</v>
      </c>
      <c r="H4" s="42">
        <v>0.19</v>
      </c>
      <c r="I4" s="42">
        <v>0.17</v>
      </c>
      <c r="J4" s="42">
        <v>0.16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</row>
    <row r="5" spans="1:27" x14ac:dyDescent="0.25">
      <c r="A5" s="75"/>
      <c r="B5" s="42">
        <v>4.49</v>
      </c>
      <c r="C5" s="42">
        <v>2.14</v>
      </c>
      <c r="D5" s="42">
        <v>1.0900000000000001</v>
      </c>
      <c r="E5" s="42">
        <v>0.67</v>
      </c>
      <c r="F5" s="42">
        <v>0.4</v>
      </c>
      <c r="G5" s="42">
        <v>0.23</v>
      </c>
      <c r="H5" s="42">
        <v>0.19</v>
      </c>
      <c r="I5" s="42">
        <v>0.17</v>
      </c>
      <c r="J5" s="42">
        <v>0.15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</row>
    <row r="6" spans="1:27" x14ac:dyDescent="0.25">
      <c r="A6" s="75"/>
      <c r="B6" s="42">
        <v>6.22</v>
      </c>
      <c r="C6" s="42">
        <v>2.1</v>
      </c>
      <c r="D6" s="42">
        <v>1.05</v>
      </c>
      <c r="E6" s="42">
        <v>0.63</v>
      </c>
      <c r="F6" s="42">
        <v>0.38</v>
      </c>
      <c r="G6" s="42">
        <v>0.22</v>
      </c>
      <c r="H6" s="42">
        <v>0.18</v>
      </c>
      <c r="I6" s="42">
        <v>0.15</v>
      </c>
      <c r="J6" s="42">
        <v>0.13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</row>
    <row r="7" spans="1:27" x14ac:dyDescent="0.25">
      <c r="A7" s="75"/>
      <c r="B7" s="42">
        <v>3.95</v>
      </c>
      <c r="C7" s="42">
        <v>1.71</v>
      </c>
      <c r="D7" s="42">
        <v>0.86</v>
      </c>
      <c r="E7" s="42">
        <v>0.56999999999999995</v>
      </c>
      <c r="F7" s="42">
        <v>0.35</v>
      </c>
      <c r="G7" s="42">
        <v>0.21</v>
      </c>
      <c r="H7" s="42">
        <v>0.17</v>
      </c>
      <c r="I7" s="42">
        <v>0.15</v>
      </c>
      <c r="J7" s="42">
        <v>0.13</v>
      </c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</row>
    <row r="8" spans="1:27" x14ac:dyDescent="0.25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zoomScaleNormal="100" zoomScaleSheetLayoutView="100" workbookViewId="0">
      <selection activeCell="B14" sqref="B14:J20"/>
    </sheetView>
  </sheetViews>
  <sheetFormatPr defaultRowHeight="12" x14ac:dyDescent="0.2"/>
  <cols>
    <col min="1" max="8" width="4.85546875" style="34" bestFit="1" customWidth="1"/>
    <col min="9" max="10" width="4" style="34" customWidth="1"/>
    <col min="11" max="16" width="4.85546875" style="34" bestFit="1" customWidth="1"/>
    <col min="17" max="20" width="5" style="34" bestFit="1" customWidth="1"/>
    <col min="21" max="23" width="4" style="34" bestFit="1" customWidth="1"/>
    <col min="24" max="16384" width="9.140625" style="34"/>
  </cols>
  <sheetData>
    <row r="1" spans="1:27" x14ac:dyDescent="0.2">
      <c r="A1" s="75"/>
      <c r="B1" s="42">
        <v>1.75</v>
      </c>
      <c r="C1" s="42">
        <v>1.28</v>
      </c>
      <c r="D1" s="42">
        <v>0.77</v>
      </c>
      <c r="E1" s="42">
        <v>0.5</v>
      </c>
      <c r="F1" s="42">
        <v>0.3</v>
      </c>
      <c r="G1" s="42">
        <v>0.2</v>
      </c>
      <c r="H1" s="42">
        <v>0.16</v>
      </c>
      <c r="I1" s="42">
        <v>0.12</v>
      </c>
      <c r="J1" s="42">
        <v>0.09</v>
      </c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</row>
    <row r="2" spans="1:27" x14ac:dyDescent="0.2">
      <c r="A2" s="75"/>
      <c r="B2" s="42">
        <v>4.1900000000000004</v>
      </c>
      <c r="C2" s="42">
        <v>1.57</v>
      </c>
      <c r="D2" s="42">
        <v>0.88</v>
      </c>
      <c r="E2" s="42">
        <v>0.54</v>
      </c>
      <c r="F2" s="42">
        <v>0.36</v>
      </c>
      <c r="G2" s="42">
        <v>0.2</v>
      </c>
      <c r="H2" s="42">
        <v>0.14000000000000001</v>
      </c>
      <c r="I2" s="42">
        <v>0.12</v>
      </c>
      <c r="J2" s="42">
        <v>0.1</v>
      </c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x14ac:dyDescent="0.2">
      <c r="A3" s="75"/>
      <c r="B3" s="42">
        <v>3.72</v>
      </c>
      <c r="C3" s="42">
        <v>1.5</v>
      </c>
      <c r="D3" s="42">
        <v>0.86</v>
      </c>
      <c r="E3" s="42">
        <v>0.61</v>
      </c>
      <c r="F3" s="42">
        <v>0.36</v>
      </c>
      <c r="G3" s="42">
        <v>0.19</v>
      </c>
      <c r="H3" s="42">
        <v>0.15</v>
      </c>
      <c r="I3" s="42">
        <v>0.13</v>
      </c>
      <c r="J3" s="42">
        <v>0.12</v>
      </c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</row>
    <row r="4" spans="1:27" x14ac:dyDescent="0.2">
      <c r="A4" s="75"/>
      <c r="B4" s="42">
        <v>0.25</v>
      </c>
      <c r="C4" s="42">
        <v>1.07</v>
      </c>
      <c r="D4" s="42">
        <v>0.96</v>
      </c>
      <c r="E4" s="42">
        <v>0.62</v>
      </c>
      <c r="F4" s="42">
        <v>0.34</v>
      </c>
      <c r="G4" s="42">
        <v>0.18</v>
      </c>
      <c r="H4" s="42">
        <v>0.15</v>
      </c>
      <c r="I4" s="42">
        <v>0.13</v>
      </c>
      <c r="J4" s="42">
        <v>0.12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</row>
    <row r="5" spans="1:27" x14ac:dyDescent="0.2">
      <c r="A5" s="75"/>
      <c r="B5" s="42">
        <v>0.63</v>
      </c>
      <c r="C5" s="42">
        <v>1.48</v>
      </c>
      <c r="D5" s="42">
        <v>0.89</v>
      </c>
      <c r="E5" s="42">
        <v>0.59</v>
      </c>
      <c r="F5" s="42">
        <v>0.33</v>
      </c>
      <c r="G5" s="42">
        <v>0.17</v>
      </c>
      <c r="H5" s="42">
        <v>0.15</v>
      </c>
      <c r="I5" s="42">
        <v>0.12</v>
      </c>
      <c r="J5" s="42">
        <v>0.11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</row>
    <row r="6" spans="1:27" x14ac:dyDescent="0.2">
      <c r="A6" s="75"/>
      <c r="B6" s="42">
        <v>4.33</v>
      </c>
      <c r="C6" s="42">
        <v>1.62</v>
      </c>
      <c r="D6" s="42">
        <v>0.88</v>
      </c>
      <c r="E6" s="42">
        <v>0.55000000000000004</v>
      </c>
      <c r="F6" s="42">
        <v>0.33</v>
      </c>
      <c r="G6" s="42">
        <v>0.17</v>
      </c>
      <c r="H6" s="42">
        <v>0.14000000000000001</v>
      </c>
      <c r="I6" s="42">
        <v>0.11</v>
      </c>
      <c r="J6" s="42">
        <v>0.1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</row>
    <row r="7" spans="1:27" x14ac:dyDescent="0.2">
      <c r="A7" s="75"/>
      <c r="B7" s="42">
        <v>3.79</v>
      </c>
      <c r="C7" s="42">
        <v>1.5</v>
      </c>
      <c r="D7" s="42">
        <v>0.83</v>
      </c>
      <c r="E7" s="42">
        <v>0.53</v>
      </c>
      <c r="F7" s="42">
        <v>0.3</v>
      </c>
      <c r="G7" s="42">
        <v>0.16</v>
      </c>
      <c r="H7" s="42">
        <v>0.13</v>
      </c>
      <c r="I7" s="42">
        <v>0.11</v>
      </c>
      <c r="J7" s="42">
        <v>0.08</v>
      </c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</row>
    <row r="8" spans="1:27" x14ac:dyDescent="0.2">
      <c r="A8" s="75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</row>
    <row r="9" spans="1:27" x14ac:dyDescent="0.2">
      <c r="A9" s="75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</row>
    <row r="10" spans="1:27" x14ac:dyDescent="0.2">
      <c r="A10" s="75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</row>
    <row r="11" spans="1:27" x14ac:dyDescent="0.2">
      <c r="A11" s="75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</row>
    <row r="12" spans="1:27" x14ac:dyDescent="0.2">
      <c r="A12" s="75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</row>
    <row r="13" spans="1:27" x14ac:dyDescent="0.2">
      <c r="A13" s="75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</row>
    <row r="14" spans="1:27" x14ac:dyDescent="0.2">
      <c r="A14" s="75"/>
      <c r="B14" s="42">
        <v>3.71</v>
      </c>
      <c r="C14" s="42">
        <v>1.68</v>
      </c>
      <c r="D14" s="42">
        <v>0.91</v>
      </c>
      <c r="E14" s="42">
        <v>0.56000000000000005</v>
      </c>
      <c r="F14" s="42">
        <v>0.32</v>
      </c>
      <c r="G14" s="42">
        <v>0.22</v>
      </c>
      <c r="H14" s="42">
        <v>0.19</v>
      </c>
      <c r="I14" s="42">
        <v>0.15</v>
      </c>
      <c r="J14" s="42">
        <v>0.1</v>
      </c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27" x14ac:dyDescent="0.2">
      <c r="A15" s="75"/>
      <c r="B15" s="42">
        <v>4.38</v>
      </c>
      <c r="C15" s="42">
        <v>1.6</v>
      </c>
      <c r="D15" s="42">
        <v>0.91</v>
      </c>
      <c r="E15" s="42">
        <v>0.56999999999999995</v>
      </c>
      <c r="F15" s="42">
        <v>0.39</v>
      </c>
      <c r="G15" s="42">
        <v>0.25</v>
      </c>
      <c r="H15" s="42">
        <v>0.19</v>
      </c>
      <c r="I15" s="42">
        <v>0.14000000000000001</v>
      </c>
      <c r="J15" s="42">
        <v>0.11</v>
      </c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</row>
    <row r="16" spans="1:27" x14ac:dyDescent="0.2">
      <c r="A16" s="75"/>
      <c r="B16" s="42">
        <v>1.17</v>
      </c>
      <c r="C16" s="42">
        <v>1.44</v>
      </c>
      <c r="D16" s="42">
        <v>0.91</v>
      </c>
      <c r="E16" s="42">
        <v>0.68</v>
      </c>
      <c r="F16" s="42">
        <v>0.45</v>
      </c>
      <c r="G16" s="42">
        <v>0.25</v>
      </c>
      <c r="H16" s="42">
        <v>0.17</v>
      </c>
      <c r="I16" s="42">
        <v>0.13</v>
      </c>
      <c r="J16" s="42">
        <v>0.12</v>
      </c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</row>
    <row r="17" spans="1:27" x14ac:dyDescent="0.2">
      <c r="A17" s="75"/>
      <c r="B17" s="42">
        <v>0.25</v>
      </c>
      <c r="C17" s="42">
        <v>1.03</v>
      </c>
      <c r="D17" s="42">
        <v>1.03</v>
      </c>
      <c r="E17" s="42">
        <v>0.69</v>
      </c>
      <c r="F17" s="42">
        <v>0.4</v>
      </c>
      <c r="G17" s="42">
        <v>0.2</v>
      </c>
      <c r="H17" s="42">
        <v>0.16</v>
      </c>
      <c r="I17" s="42">
        <v>0.14000000000000001</v>
      </c>
      <c r="J17" s="42">
        <v>0.13</v>
      </c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</row>
    <row r="18" spans="1:27" x14ac:dyDescent="0.2">
      <c r="A18" s="75"/>
      <c r="B18" s="42">
        <v>3.44</v>
      </c>
      <c r="C18" s="42">
        <v>1.75</v>
      </c>
      <c r="D18" s="42">
        <v>0.97</v>
      </c>
      <c r="E18" s="42">
        <v>0.6</v>
      </c>
      <c r="F18" s="42">
        <v>0.35</v>
      </c>
      <c r="G18" s="42">
        <v>0.19</v>
      </c>
      <c r="H18" s="42">
        <v>0.15</v>
      </c>
      <c r="I18" s="42">
        <v>0.14000000000000001</v>
      </c>
      <c r="J18" s="42">
        <v>0.13</v>
      </c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1:27" x14ac:dyDescent="0.2">
      <c r="A19" s="75"/>
      <c r="B19" s="42">
        <v>4.53</v>
      </c>
      <c r="C19" s="42">
        <v>1.63</v>
      </c>
      <c r="D19" s="42">
        <v>0.94</v>
      </c>
      <c r="E19" s="42">
        <v>0.56999999999999995</v>
      </c>
      <c r="F19" s="42">
        <v>0.33</v>
      </c>
      <c r="G19" s="42">
        <v>0.18</v>
      </c>
      <c r="H19" s="42">
        <v>0.14000000000000001</v>
      </c>
      <c r="I19" s="42">
        <v>0.12</v>
      </c>
      <c r="J19" s="42">
        <v>0.1</v>
      </c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1:27" x14ac:dyDescent="0.2">
      <c r="A20" s="75"/>
      <c r="B20" s="42">
        <v>2.72</v>
      </c>
      <c r="C20" s="42">
        <v>1.29</v>
      </c>
      <c r="D20" s="42">
        <v>0.78</v>
      </c>
      <c r="E20" s="42">
        <v>0.51</v>
      </c>
      <c r="F20" s="42">
        <v>0.3</v>
      </c>
      <c r="G20" s="42">
        <v>0.17</v>
      </c>
      <c r="H20" s="42">
        <v>0.14000000000000001</v>
      </c>
      <c r="I20" s="42">
        <v>0.12</v>
      </c>
      <c r="J20" s="42">
        <v>0.1</v>
      </c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</row>
    <row r="21" spans="1:27" x14ac:dyDescent="0.2">
      <c r="A21" s="75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</row>
    <row r="22" spans="1:27" x14ac:dyDescent="0.2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"/>
  <sheetViews>
    <sheetView zoomScaleNormal="100" zoomScaleSheetLayoutView="100" workbookViewId="0">
      <selection activeCell="B14" sqref="B14:J20"/>
    </sheetView>
  </sheetViews>
  <sheetFormatPr defaultRowHeight="11.25" x14ac:dyDescent="0.2"/>
  <cols>
    <col min="1" max="6" width="4.5703125" style="2" bestFit="1" customWidth="1"/>
    <col min="7" max="7" width="4.42578125" style="2" bestFit="1" customWidth="1"/>
    <col min="8" max="8" width="4.5703125" style="2" bestFit="1" customWidth="1"/>
    <col min="9" max="10" width="4.42578125" style="2" bestFit="1" customWidth="1"/>
    <col min="11" max="11" width="4.5703125" style="2" bestFit="1" customWidth="1"/>
    <col min="12" max="12" width="4.42578125" style="2" bestFit="1" customWidth="1"/>
    <col min="13" max="13" width="4.5703125" style="2" bestFit="1" customWidth="1"/>
    <col min="14" max="14" width="4.42578125" style="2" bestFit="1" customWidth="1"/>
    <col min="15" max="15" width="4.5703125" style="2" bestFit="1" customWidth="1"/>
    <col min="16" max="16" width="4.42578125" style="2" bestFit="1" customWidth="1"/>
    <col min="17" max="17" width="4.5703125" style="2" bestFit="1" customWidth="1"/>
    <col min="18" max="22" width="4" style="2" bestFit="1" customWidth="1"/>
    <col min="23" max="16384" width="9.140625" style="2"/>
  </cols>
  <sheetData>
    <row r="1" spans="1:27" ht="12" x14ac:dyDescent="0.2">
      <c r="A1" s="75"/>
      <c r="B1" s="42">
        <v>1.75</v>
      </c>
      <c r="C1" s="42">
        <v>1.26</v>
      </c>
      <c r="D1" s="42">
        <v>0.76</v>
      </c>
      <c r="E1" s="42">
        <v>0.49</v>
      </c>
      <c r="F1" s="42">
        <v>0.3</v>
      </c>
      <c r="G1" s="42">
        <v>0.19</v>
      </c>
      <c r="H1" s="42">
        <v>0.16</v>
      </c>
      <c r="I1" s="42">
        <v>0.11</v>
      </c>
      <c r="J1" s="42">
        <v>0.09</v>
      </c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</row>
    <row r="2" spans="1:27" ht="12" x14ac:dyDescent="0.2">
      <c r="A2" s="75"/>
      <c r="B2" s="42">
        <v>4.17</v>
      </c>
      <c r="C2" s="42">
        <v>1.56</v>
      </c>
      <c r="D2" s="42">
        <v>0.87</v>
      </c>
      <c r="E2" s="42">
        <v>0.54</v>
      </c>
      <c r="F2" s="42">
        <v>0.35</v>
      </c>
      <c r="G2" s="42">
        <v>0.2</v>
      </c>
      <c r="H2" s="42">
        <v>0.14000000000000001</v>
      </c>
      <c r="I2" s="42">
        <v>0.12</v>
      </c>
      <c r="J2" s="42">
        <v>0.1</v>
      </c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ht="12" x14ac:dyDescent="0.2">
      <c r="A3" s="75"/>
      <c r="B3" s="42">
        <v>3.71</v>
      </c>
      <c r="C3" s="42">
        <v>1.49</v>
      </c>
      <c r="D3" s="42">
        <v>0.85</v>
      </c>
      <c r="E3" s="42">
        <v>0.6</v>
      </c>
      <c r="F3" s="42">
        <v>0.36</v>
      </c>
      <c r="G3" s="42">
        <v>0.18</v>
      </c>
      <c r="H3" s="42">
        <v>0.15</v>
      </c>
      <c r="I3" s="42">
        <v>0.13</v>
      </c>
      <c r="J3" s="42">
        <v>0.12</v>
      </c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</row>
    <row r="4" spans="1:27" ht="12" x14ac:dyDescent="0.2">
      <c r="A4" s="75"/>
      <c r="B4" s="42">
        <v>0.23</v>
      </c>
      <c r="C4" s="42">
        <v>1.06</v>
      </c>
      <c r="D4" s="42">
        <v>0.96</v>
      </c>
      <c r="E4" s="42">
        <v>0.62</v>
      </c>
      <c r="F4" s="42">
        <v>0.33</v>
      </c>
      <c r="G4" s="42">
        <v>0.18</v>
      </c>
      <c r="H4" s="42">
        <v>0.15</v>
      </c>
      <c r="I4" s="42">
        <v>0.13</v>
      </c>
      <c r="J4" s="42">
        <v>0.12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</row>
    <row r="5" spans="1:27" ht="12" x14ac:dyDescent="0.2">
      <c r="A5" s="75"/>
      <c r="B5" s="42">
        <v>0.62</v>
      </c>
      <c r="C5" s="42">
        <v>1.47</v>
      </c>
      <c r="D5" s="42">
        <v>0.89</v>
      </c>
      <c r="E5" s="42">
        <v>0.59</v>
      </c>
      <c r="F5" s="42">
        <v>0.33</v>
      </c>
      <c r="G5" s="42">
        <v>0.17</v>
      </c>
      <c r="H5" s="42">
        <v>0.15</v>
      </c>
      <c r="I5" s="42">
        <v>0.12</v>
      </c>
      <c r="J5" s="42">
        <v>0.11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</row>
    <row r="6" spans="1:27" ht="12" x14ac:dyDescent="0.2">
      <c r="A6" s="75"/>
      <c r="B6" s="42">
        <v>4.3499999999999996</v>
      </c>
      <c r="C6" s="42">
        <v>1.63</v>
      </c>
      <c r="D6" s="42">
        <v>0.87</v>
      </c>
      <c r="E6" s="42">
        <v>0.55000000000000004</v>
      </c>
      <c r="F6" s="42">
        <v>0.32</v>
      </c>
      <c r="G6" s="42">
        <v>0.17</v>
      </c>
      <c r="H6" s="42">
        <v>0.14000000000000001</v>
      </c>
      <c r="I6" s="42">
        <v>0.12</v>
      </c>
      <c r="J6" s="42">
        <v>0.1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</row>
    <row r="7" spans="1:27" ht="12" x14ac:dyDescent="0.2">
      <c r="A7" s="75"/>
      <c r="B7" s="42">
        <v>3.81</v>
      </c>
      <c r="C7" s="42">
        <v>1.51</v>
      </c>
      <c r="D7" s="42">
        <v>0.83</v>
      </c>
      <c r="E7" s="42">
        <v>0.53</v>
      </c>
      <c r="F7" s="42">
        <v>0.3</v>
      </c>
      <c r="G7" s="42">
        <v>0.16</v>
      </c>
      <c r="H7" s="42">
        <v>0.13</v>
      </c>
      <c r="I7" s="42">
        <v>0.11</v>
      </c>
      <c r="J7" s="42">
        <v>0.08</v>
      </c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</row>
    <row r="8" spans="1:27" ht="12" x14ac:dyDescent="0.2">
      <c r="A8" s="75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</row>
    <row r="9" spans="1:27" ht="12" x14ac:dyDescent="0.2">
      <c r="A9" s="75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</row>
    <row r="10" spans="1:27" ht="12" x14ac:dyDescent="0.2">
      <c r="A10" s="75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</row>
    <row r="11" spans="1:27" ht="12" x14ac:dyDescent="0.2">
      <c r="A11" s="75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</row>
    <row r="12" spans="1:27" ht="12" x14ac:dyDescent="0.2">
      <c r="A12" s="75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</row>
    <row r="13" spans="1:27" ht="12" x14ac:dyDescent="0.2">
      <c r="A13" s="75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</row>
    <row r="14" spans="1:27" ht="12" x14ac:dyDescent="0.2">
      <c r="A14" s="75"/>
      <c r="B14" s="42">
        <v>3.75</v>
      </c>
      <c r="C14" s="42">
        <v>1.7</v>
      </c>
      <c r="D14" s="42">
        <v>0.92</v>
      </c>
      <c r="E14" s="42">
        <v>0.56000000000000005</v>
      </c>
      <c r="F14" s="42">
        <v>0.32</v>
      </c>
      <c r="G14" s="42">
        <v>0.21</v>
      </c>
      <c r="H14" s="42">
        <v>0.18</v>
      </c>
      <c r="I14" s="42">
        <v>0.15</v>
      </c>
      <c r="J14" s="42">
        <v>0.1</v>
      </c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27" ht="12" x14ac:dyDescent="0.2">
      <c r="A15" s="75"/>
      <c r="B15" s="42">
        <v>4.4000000000000004</v>
      </c>
      <c r="C15" s="42">
        <v>1.61</v>
      </c>
      <c r="D15" s="42">
        <v>0.92</v>
      </c>
      <c r="E15" s="42">
        <v>0.56999999999999995</v>
      </c>
      <c r="F15" s="42">
        <v>0.38</v>
      </c>
      <c r="G15" s="42">
        <v>0.24</v>
      </c>
      <c r="H15" s="42">
        <v>0.19</v>
      </c>
      <c r="I15" s="42">
        <v>0.13</v>
      </c>
      <c r="J15" s="42">
        <v>0.11</v>
      </c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</row>
    <row r="16" spans="1:27" ht="12" x14ac:dyDescent="0.2">
      <c r="A16" s="75"/>
      <c r="B16" s="42">
        <v>1.18</v>
      </c>
      <c r="C16" s="42">
        <v>1.45</v>
      </c>
      <c r="D16" s="42">
        <v>0.91</v>
      </c>
      <c r="E16" s="42">
        <v>0.68</v>
      </c>
      <c r="F16" s="42">
        <v>0.44</v>
      </c>
      <c r="G16" s="42">
        <v>0.24</v>
      </c>
      <c r="H16" s="42">
        <v>0.16</v>
      </c>
      <c r="I16" s="42">
        <v>0.12</v>
      </c>
      <c r="J16" s="42">
        <v>0.11</v>
      </c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</row>
    <row r="17" spans="1:27" ht="12" x14ac:dyDescent="0.2">
      <c r="A17" s="75"/>
      <c r="B17" s="42">
        <v>0.24</v>
      </c>
      <c r="C17" s="42">
        <v>1.03</v>
      </c>
      <c r="D17" s="42">
        <v>1.03</v>
      </c>
      <c r="E17" s="42">
        <v>0.69</v>
      </c>
      <c r="F17" s="42">
        <v>0.4</v>
      </c>
      <c r="G17" s="42">
        <v>0.2</v>
      </c>
      <c r="H17" s="42">
        <v>0.15</v>
      </c>
      <c r="I17" s="42">
        <v>0.14000000000000001</v>
      </c>
      <c r="J17" s="42">
        <v>0.13</v>
      </c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</row>
    <row r="18" spans="1:27" ht="12" x14ac:dyDescent="0.2">
      <c r="A18" s="75"/>
      <c r="B18" s="42">
        <v>3.44</v>
      </c>
      <c r="C18" s="42">
        <v>1.76</v>
      </c>
      <c r="D18" s="42">
        <v>0.97</v>
      </c>
      <c r="E18" s="42">
        <v>0.6</v>
      </c>
      <c r="F18" s="42">
        <v>0.35</v>
      </c>
      <c r="G18" s="42">
        <v>0.18</v>
      </c>
      <c r="H18" s="42">
        <v>0.15</v>
      </c>
      <c r="I18" s="42">
        <v>0.13</v>
      </c>
      <c r="J18" s="42">
        <v>0.12</v>
      </c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1:27" ht="12" x14ac:dyDescent="0.2">
      <c r="A19" s="75"/>
      <c r="B19" s="42">
        <v>4.54</v>
      </c>
      <c r="C19" s="42">
        <v>1.63</v>
      </c>
      <c r="D19" s="42">
        <v>0.94</v>
      </c>
      <c r="E19" s="42">
        <v>0.56999999999999995</v>
      </c>
      <c r="F19" s="42">
        <v>0.32</v>
      </c>
      <c r="G19" s="42">
        <v>0.17</v>
      </c>
      <c r="H19" s="42">
        <v>0.14000000000000001</v>
      </c>
      <c r="I19" s="42">
        <v>0.12</v>
      </c>
      <c r="J19" s="42">
        <v>0.1</v>
      </c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1:27" ht="12" x14ac:dyDescent="0.2">
      <c r="A20" s="75"/>
      <c r="B20" s="42">
        <v>2.73</v>
      </c>
      <c r="C20" s="42">
        <v>1.29</v>
      </c>
      <c r="D20" s="42">
        <v>0.77</v>
      </c>
      <c r="E20" s="42">
        <v>0.51</v>
      </c>
      <c r="F20" s="42">
        <v>0.3</v>
      </c>
      <c r="G20" s="42">
        <v>0.17</v>
      </c>
      <c r="H20" s="42">
        <v>0.13</v>
      </c>
      <c r="I20" s="42">
        <v>0.11</v>
      </c>
      <c r="J20" s="42">
        <v>0.1</v>
      </c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</row>
    <row r="21" spans="1:27" ht="12" x14ac:dyDescent="0.2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"/>
  <sheetViews>
    <sheetView zoomScaleNormal="100" zoomScaleSheetLayoutView="100" workbookViewId="0">
      <selection activeCell="B14" sqref="B14:J20"/>
    </sheetView>
  </sheetViews>
  <sheetFormatPr defaultRowHeight="11.25" x14ac:dyDescent="0.2"/>
  <cols>
    <col min="1" max="8" width="4" style="43" bestFit="1" customWidth="1"/>
    <col min="9" max="10" width="4" style="43" customWidth="1"/>
    <col min="11" max="23" width="4" style="43" bestFit="1" customWidth="1"/>
    <col min="24" max="16384" width="9.140625" style="43"/>
  </cols>
  <sheetData>
    <row r="1" spans="1:27" ht="12" x14ac:dyDescent="0.2">
      <c r="A1" s="75"/>
      <c r="B1" s="42">
        <v>1.75</v>
      </c>
      <c r="C1" s="42">
        <v>1.28</v>
      </c>
      <c r="D1" s="42">
        <v>0.77</v>
      </c>
      <c r="E1" s="42">
        <v>0.5</v>
      </c>
      <c r="F1" s="42">
        <v>0.3</v>
      </c>
      <c r="G1" s="42">
        <v>0.19</v>
      </c>
      <c r="H1" s="42">
        <v>0.16</v>
      </c>
      <c r="I1" s="42">
        <v>0.11</v>
      </c>
      <c r="J1" s="42">
        <v>0.09</v>
      </c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</row>
    <row r="2" spans="1:27" ht="12" x14ac:dyDescent="0.2">
      <c r="A2" s="75"/>
      <c r="B2" s="42">
        <v>4.17</v>
      </c>
      <c r="C2" s="42">
        <v>1.56</v>
      </c>
      <c r="D2" s="42">
        <v>0.87</v>
      </c>
      <c r="E2" s="42">
        <v>0.53</v>
      </c>
      <c r="F2" s="42">
        <v>0.35</v>
      </c>
      <c r="G2" s="42">
        <v>0.19</v>
      </c>
      <c r="H2" s="42">
        <v>0.14000000000000001</v>
      </c>
      <c r="I2" s="42">
        <v>0.11</v>
      </c>
      <c r="J2" s="42">
        <v>0.1</v>
      </c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ht="12" x14ac:dyDescent="0.2">
      <c r="A3" s="75"/>
      <c r="B3" s="42">
        <v>3.69</v>
      </c>
      <c r="C3" s="42">
        <v>1.48</v>
      </c>
      <c r="D3" s="42">
        <v>0.85</v>
      </c>
      <c r="E3" s="42">
        <v>0.59</v>
      </c>
      <c r="F3" s="42">
        <v>0.35</v>
      </c>
      <c r="G3" s="42">
        <v>0.18</v>
      </c>
      <c r="H3" s="42">
        <v>0.14000000000000001</v>
      </c>
      <c r="I3" s="42">
        <v>0.12</v>
      </c>
      <c r="J3" s="42">
        <v>0.11</v>
      </c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</row>
    <row r="4" spans="1:27" ht="12" x14ac:dyDescent="0.2">
      <c r="A4" s="75"/>
      <c r="B4" s="42">
        <v>0.23</v>
      </c>
      <c r="C4" s="42">
        <v>1.05</v>
      </c>
      <c r="D4" s="42">
        <v>0.95</v>
      </c>
      <c r="E4" s="42">
        <v>0.61</v>
      </c>
      <c r="F4" s="42">
        <v>0.32</v>
      </c>
      <c r="G4" s="42">
        <v>0.17</v>
      </c>
      <c r="H4" s="42">
        <v>0.14000000000000001</v>
      </c>
      <c r="I4" s="42">
        <v>0.13</v>
      </c>
      <c r="J4" s="42">
        <v>0.12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</row>
    <row r="5" spans="1:27" ht="12" x14ac:dyDescent="0.2">
      <c r="A5" s="75"/>
      <c r="B5" s="42">
        <v>0.6</v>
      </c>
      <c r="C5" s="42">
        <v>1.46</v>
      </c>
      <c r="D5" s="42">
        <v>0.87</v>
      </c>
      <c r="E5" s="42">
        <v>0.57999999999999996</v>
      </c>
      <c r="F5" s="42">
        <v>0.32</v>
      </c>
      <c r="G5" s="42">
        <v>0.17</v>
      </c>
      <c r="H5" s="42">
        <v>0.14000000000000001</v>
      </c>
      <c r="I5" s="42">
        <v>0.12</v>
      </c>
      <c r="J5" s="42">
        <v>0.1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</row>
    <row r="6" spans="1:27" ht="12" x14ac:dyDescent="0.2">
      <c r="A6" s="75"/>
      <c r="B6" s="42">
        <v>4.3</v>
      </c>
      <c r="C6" s="42">
        <v>1.6</v>
      </c>
      <c r="D6" s="42">
        <v>0.87</v>
      </c>
      <c r="E6" s="42">
        <v>0.53</v>
      </c>
      <c r="F6" s="42">
        <v>0.31</v>
      </c>
      <c r="G6" s="42">
        <v>0.16</v>
      </c>
      <c r="H6" s="42">
        <v>0.13</v>
      </c>
      <c r="I6" s="42">
        <v>0.11</v>
      </c>
      <c r="J6" s="42">
        <v>0.1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</row>
    <row r="7" spans="1:27" ht="12" x14ac:dyDescent="0.2">
      <c r="A7" s="75"/>
      <c r="B7" s="42">
        <v>3.74</v>
      </c>
      <c r="C7" s="42">
        <v>1.48</v>
      </c>
      <c r="D7" s="42">
        <v>0.8</v>
      </c>
      <c r="E7" s="42">
        <v>0.52</v>
      </c>
      <c r="F7" s="42">
        <v>0.28999999999999998</v>
      </c>
      <c r="G7" s="42">
        <v>0.15</v>
      </c>
      <c r="H7" s="42">
        <v>0.12</v>
      </c>
      <c r="I7" s="42">
        <v>0.1</v>
      </c>
      <c r="J7" s="42">
        <v>0.08</v>
      </c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</row>
    <row r="8" spans="1:27" ht="12" x14ac:dyDescent="0.2">
      <c r="A8" s="75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</row>
    <row r="9" spans="1:27" ht="12" x14ac:dyDescent="0.2">
      <c r="A9" s="75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</row>
    <row r="10" spans="1:27" ht="12" x14ac:dyDescent="0.2">
      <c r="A10" s="75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</row>
    <row r="11" spans="1:27" ht="12" x14ac:dyDescent="0.2">
      <c r="A11" s="75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</row>
    <row r="12" spans="1:27" ht="12" x14ac:dyDescent="0.2">
      <c r="A12" s="75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</row>
    <row r="13" spans="1:27" ht="12" x14ac:dyDescent="0.2">
      <c r="A13" s="75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</row>
    <row r="14" spans="1:27" ht="12" x14ac:dyDescent="0.2">
      <c r="A14" s="75"/>
      <c r="B14" s="42">
        <v>3.69</v>
      </c>
      <c r="C14" s="42">
        <v>1.67</v>
      </c>
      <c r="D14" s="42">
        <v>0.91</v>
      </c>
      <c r="E14" s="42">
        <v>0.56000000000000005</v>
      </c>
      <c r="F14" s="42">
        <v>0.33</v>
      </c>
      <c r="G14" s="42">
        <v>0.22</v>
      </c>
      <c r="H14" s="42">
        <v>0.19</v>
      </c>
      <c r="I14" s="42">
        <v>0.16</v>
      </c>
      <c r="J14" s="42">
        <v>0.1</v>
      </c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27" ht="12" x14ac:dyDescent="0.2">
      <c r="A15" s="75"/>
      <c r="B15" s="42">
        <v>4.34</v>
      </c>
      <c r="C15" s="42">
        <v>1.59</v>
      </c>
      <c r="D15" s="42">
        <v>0.91</v>
      </c>
      <c r="E15" s="42">
        <v>0.56999999999999995</v>
      </c>
      <c r="F15" s="42">
        <v>0.39</v>
      </c>
      <c r="G15" s="42">
        <v>0.26</v>
      </c>
      <c r="H15" s="42">
        <v>0.2</v>
      </c>
      <c r="I15" s="42">
        <v>0.14000000000000001</v>
      </c>
      <c r="J15" s="42">
        <v>0.11</v>
      </c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</row>
    <row r="16" spans="1:27" ht="12" x14ac:dyDescent="0.2">
      <c r="A16" s="75"/>
      <c r="B16" s="42">
        <v>1.17</v>
      </c>
      <c r="C16" s="42">
        <v>1.44</v>
      </c>
      <c r="D16" s="42">
        <v>0.91</v>
      </c>
      <c r="E16" s="42">
        <v>0.69</v>
      </c>
      <c r="F16" s="42">
        <v>0.45</v>
      </c>
      <c r="G16" s="42">
        <v>0.25</v>
      </c>
      <c r="H16" s="42">
        <v>0.17</v>
      </c>
      <c r="I16" s="42">
        <v>0.13</v>
      </c>
      <c r="J16" s="42">
        <v>0.12</v>
      </c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</row>
    <row r="17" spans="1:27" ht="12" x14ac:dyDescent="0.2">
      <c r="A17" s="75"/>
      <c r="B17" s="42">
        <v>0.24</v>
      </c>
      <c r="C17" s="42">
        <v>1.03</v>
      </c>
      <c r="D17" s="42">
        <v>1.03</v>
      </c>
      <c r="E17" s="42">
        <v>0.69</v>
      </c>
      <c r="F17" s="42">
        <v>0.4</v>
      </c>
      <c r="G17" s="42">
        <v>0.21</v>
      </c>
      <c r="H17" s="42">
        <v>0.16</v>
      </c>
      <c r="I17" s="42">
        <v>0.15</v>
      </c>
      <c r="J17" s="42">
        <v>0.14000000000000001</v>
      </c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</row>
    <row r="18" spans="1:27" ht="12" x14ac:dyDescent="0.2">
      <c r="A18" s="75"/>
      <c r="B18" s="42">
        <v>3.43</v>
      </c>
      <c r="C18" s="42">
        <v>1.75</v>
      </c>
      <c r="D18" s="42">
        <v>0.96</v>
      </c>
      <c r="E18" s="42">
        <v>0.6</v>
      </c>
      <c r="F18" s="42">
        <v>0.35</v>
      </c>
      <c r="G18" s="42">
        <v>0.19</v>
      </c>
      <c r="H18" s="42">
        <v>0.16</v>
      </c>
      <c r="I18" s="42">
        <v>0.14000000000000001</v>
      </c>
      <c r="J18" s="42">
        <v>0.13</v>
      </c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1:27" ht="12" x14ac:dyDescent="0.2">
      <c r="A19" s="75"/>
      <c r="B19" s="42">
        <v>4.51</v>
      </c>
      <c r="C19" s="42">
        <v>1.62</v>
      </c>
      <c r="D19" s="42">
        <v>0.94</v>
      </c>
      <c r="E19" s="42">
        <v>0.56999999999999995</v>
      </c>
      <c r="F19" s="42">
        <v>0.33</v>
      </c>
      <c r="G19" s="42">
        <v>0.18</v>
      </c>
      <c r="H19" s="42">
        <v>0.15</v>
      </c>
      <c r="I19" s="42">
        <v>0.12</v>
      </c>
      <c r="J19" s="42">
        <v>0.11</v>
      </c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1:27" ht="12" x14ac:dyDescent="0.2">
      <c r="A20" s="75"/>
      <c r="B20" s="42">
        <v>2.7</v>
      </c>
      <c r="C20" s="42">
        <v>1.29</v>
      </c>
      <c r="D20" s="42">
        <v>0.77</v>
      </c>
      <c r="E20" s="42">
        <v>0.51</v>
      </c>
      <c r="F20" s="42">
        <v>0.31</v>
      </c>
      <c r="G20" s="42">
        <v>0.17</v>
      </c>
      <c r="H20" s="42">
        <v>0.14000000000000001</v>
      </c>
      <c r="I20" s="42">
        <v>0.12</v>
      </c>
      <c r="J20" s="42">
        <v>0.1</v>
      </c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</row>
    <row r="21" spans="1:27" ht="12" x14ac:dyDescent="0.2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"/>
  <sheetViews>
    <sheetView zoomScaleNormal="100" zoomScaleSheetLayoutView="100" workbookViewId="0">
      <selection activeCell="B14" sqref="B14:J20"/>
    </sheetView>
  </sheetViews>
  <sheetFormatPr defaultColWidth="4" defaultRowHeight="12" x14ac:dyDescent="0.2"/>
  <cols>
    <col min="1" max="17" width="4" style="34"/>
    <col min="18" max="16384" width="4" style="1"/>
  </cols>
  <sheetData>
    <row r="1" spans="1:27" x14ac:dyDescent="0.2">
      <c r="A1" s="75"/>
      <c r="B1" s="42">
        <v>1.74</v>
      </c>
      <c r="C1" s="42">
        <v>1.27</v>
      </c>
      <c r="D1" s="42">
        <v>0.77</v>
      </c>
      <c r="E1" s="42">
        <v>0.5</v>
      </c>
      <c r="F1" s="42">
        <v>0.3</v>
      </c>
      <c r="G1" s="42">
        <v>0.19</v>
      </c>
      <c r="H1" s="42">
        <v>0.16</v>
      </c>
      <c r="I1" s="42">
        <v>0.12</v>
      </c>
      <c r="J1" s="42">
        <v>0.1</v>
      </c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</row>
    <row r="2" spans="1:27" x14ac:dyDescent="0.2">
      <c r="A2" s="75"/>
      <c r="B2" s="42">
        <v>4.18</v>
      </c>
      <c r="C2" s="42">
        <v>1.56</v>
      </c>
      <c r="D2" s="42">
        <v>0.88</v>
      </c>
      <c r="E2" s="42">
        <v>0.54</v>
      </c>
      <c r="F2" s="42">
        <v>0.35</v>
      </c>
      <c r="G2" s="42">
        <v>0.2</v>
      </c>
      <c r="H2" s="42">
        <v>0.14000000000000001</v>
      </c>
      <c r="I2" s="42">
        <v>0.12</v>
      </c>
      <c r="J2" s="42">
        <v>0.1</v>
      </c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x14ac:dyDescent="0.2">
      <c r="A3" s="75"/>
      <c r="B3" s="42">
        <v>3.71</v>
      </c>
      <c r="C3" s="42">
        <v>1.49</v>
      </c>
      <c r="D3" s="42">
        <v>0.85</v>
      </c>
      <c r="E3" s="42">
        <v>0.6</v>
      </c>
      <c r="F3" s="42">
        <v>0.36</v>
      </c>
      <c r="G3" s="42">
        <v>0.18</v>
      </c>
      <c r="H3" s="42">
        <v>0.14000000000000001</v>
      </c>
      <c r="I3" s="42">
        <v>0.13</v>
      </c>
      <c r="J3" s="42">
        <v>0.12</v>
      </c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</row>
    <row r="4" spans="1:27" x14ac:dyDescent="0.2">
      <c r="A4" s="75"/>
      <c r="B4" s="42">
        <v>0.24</v>
      </c>
      <c r="C4" s="42">
        <v>1.06</v>
      </c>
      <c r="D4" s="42">
        <v>0.95</v>
      </c>
      <c r="E4" s="42">
        <v>0.61</v>
      </c>
      <c r="F4" s="42">
        <v>0.33</v>
      </c>
      <c r="G4" s="42">
        <v>0.18</v>
      </c>
      <c r="H4" s="42">
        <v>0.15</v>
      </c>
      <c r="I4" s="42">
        <v>0.13</v>
      </c>
      <c r="J4" s="42">
        <v>0.12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</row>
    <row r="5" spans="1:27" x14ac:dyDescent="0.2">
      <c r="A5" s="75"/>
      <c r="B5" s="42">
        <v>0.61</v>
      </c>
      <c r="C5" s="42">
        <v>1.47</v>
      </c>
      <c r="D5" s="42">
        <v>0.88</v>
      </c>
      <c r="E5" s="42">
        <v>0.57999999999999996</v>
      </c>
      <c r="F5" s="42">
        <v>0.33</v>
      </c>
      <c r="G5" s="42">
        <v>0.17</v>
      </c>
      <c r="H5" s="42">
        <v>0.14000000000000001</v>
      </c>
      <c r="I5" s="42">
        <v>0.12</v>
      </c>
      <c r="J5" s="42">
        <v>0.11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</row>
    <row r="6" spans="1:27" x14ac:dyDescent="0.2">
      <c r="A6" s="75"/>
      <c r="B6" s="42">
        <v>4.34</v>
      </c>
      <c r="C6" s="42">
        <v>1.61</v>
      </c>
      <c r="D6" s="42">
        <v>0.88</v>
      </c>
      <c r="E6" s="42">
        <v>0.54</v>
      </c>
      <c r="F6" s="42">
        <v>0.32</v>
      </c>
      <c r="G6" s="42">
        <v>0.17</v>
      </c>
      <c r="H6" s="42">
        <v>0.14000000000000001</v>
      </c>
      <c r="I6" s="42">
        <v>0.11</v>
      </c>
      <c r="J6" s="42">
        <v>0.1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</row>
    <row r="7" spans="1:27" x14ac:dyDescent="0.2">
      <c r="A7" s="75"/>
      <c r="B7" s="42">
        <v>3.78</v>
      </c>
      <c r="C7" s="42">
        <v>1.5</v>
      </c>
      <c r="D7" s="42">
        <v>0.82</v>
      </c>
      <c r="E7" s="42">
        <v>0.52</v>
      </c>
      <c r="F7" s="42">
        <v>0.3</v>
      </c>
      <c r="G7" s="42">
        <v>0.16</v>
      </c>
      <c r="H7" s="42">
        <v>0.13</v>
      </c>
      <c r="I7" s="42">
        <v>0.11</v>
      </c>
      <c r="J7" s="42">
        <v>0.08</v>
      </c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</row>
    <row r="8" spans="1:27" x14ac:dyDescent="0.2">
      <c r="A8" s="75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</row>
    <row r="9" spans="1:27" x14ac:dyDescent="0.2">
      <c r="A9" s="75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</row>
    <row r="10" spans="1:27" x14ac:dyDescent="0.2">
      <c r="A10" s="75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</row>
    <row r="11" spans="1:27" x14ac:dyDescent="0.2">
      <c r="A11" s="75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</row>
    <row r="12" spans="1:27" x14ac:dyDescent="0.2">
      <c r="A12" s="75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</row>
    <row r="13" spans="1:27" x14ac:dyDescent="0.2">
      <c r="A13" s="75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</row>
    <row r="14" spans="1:27" x14ac:dyDescent="0.2">
      <c r="A14" s="75"/>
      <c r="B14" s="42">
        <v>3.7</v>
      </c>
      <c r="C14" s="42">
        <v>1.68</v>
      </c>
      <c r="D14" s="42">
        <v>0.92</v>
      </c>
      <c r="E14" s="42">
        <v>0.56999999999999995</v>
      </c>
      <c r="F14" s="42">
        <v>0.33</v>
      </c>
      <c r="G14" s="42">
        <v>0.22</v>
      </c>
      <c r="H14" s="42">
        <v>0.2</v>
      </c>
      <c r="I14" s="42">
        <v>0.16</v>
      </c>
      <c r="J14" s="42">
        <v>0.1</v>
      </c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27" x14ac:dyDescent="0.2">
      <c r="A15" s="75"/>
      <c r="B15" s="42">
        <v>4.3499999999999996</v>
      </c>
      <c r="C15" s="42">
        <v>1.6</v>
      </c>
      <c r="D15" s="42">
        <v>0.92</v>
      </c>
      <c r="E15" s="42">
        <v>0.57999999999999996</v>
      </c>
      <c r="F15" s="42">
        <v>0.4</v>
      </c>
      <c r="G15" s="42">
        <v>0.26</v>
      </c>
      <c r="H15" s="42">
        <v>0.2</v>
      </c>
      <c r="I15" s="42">
        <v>0.14000000000000001</v>
      </c>
      <c r="J15" s="42">
        <v>0.11</v>
      </c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</row>
    <row r="16" spans="1:27" x14ac:dyDescent="0.2">
      <c r="A16" s="75"/>
      <c r="B16" s="42">
        <v>1.18</v>
      </c>
      <c r="C16" s="42">
        <v>1.45</v>
      </c>
      <c r="D16" s="42">
        <v>0.92</v>
      </c>
      <c r="E16" s="42">
        <v>0.69</v>
      </c>
      <c r="F16" s="42">
        <v>0.45</v>
      </c>
      <c r="G16" s="42">
        <v>0.25</v>
      </c>
      <c r="H16" s="42">
        <v>0.18</v>
      </c>
      <c r="I16" s="42">
        <v>0.14000000000000001</v>
      </c>
      <c r="J16" s="42">
        <v>0.12</v>
      </c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</row>
    <row r="17" spans="1:27" x14ac:dyDescent="0.2">
      <c r="A17" s="75"/>
      <c r="B17" s="42">
        <v>0.26</v>
      </c>
      <c r="C17" s="42">
        <v>1.04</v>
      </c>
      <c r="D17" s="42">
        <v>1.04</v>
      </c>
      <c r="E17" s="42">
        <v>0.7</v>
      </c>
      <c r="F17" s="42">
        <v>0.41</v>
      </c>
      <c r="G17" s="42">
        <v>0.21</v>
      </c>
      <c r="H17" s="42">
        <v>0.17</v>
      </c>
      <c r="I17" s="42">
        <v>0.15</v>
      </c>
      <c r="J17" s="42">
        <v>0.14000000000000001</v>
      </c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</row>
    <row r="18" spans="1:27" x14ac:dyDescent="0.2">
      <c r="A18" s="75"/>
      <c r="B18" s="42">
        <v>3.44</v>
      </c>
      <c r="C18" s="42">
        <v>1.76</v>
      </c>
      <c r="D18" s="42">
        <v>0.97</v>
      </c>
      <c r="E18" s="42">
        <v>0.61</v>
      </c>
      <c r="F18" s="42">
        <v>0.36</v>
      </c>
      <c r="G18" s="42">
        <v>0.2</v>
      </c>
      <c r="H18" s="42">
        <v>0.16</v>
      </c>
      <c r="I18" s="42">
        <v>0.14000000000000001</v>
      </c>
      <c r="J18" s="42">
        <v>0.13</v>
      </c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1:27" x14ac:dyDescent="0.2">
      <c r="A19" s="75"/>
      <c r="B19" s="42">
        <v>4.53</v>
      </c>
      <c r="C19" s="42">
        <v>1.63</v>
      </c>
      <c r="D19" s="42">
        <v>0.95</v>
      </c>
      <c r="E19" s="42">
        <v>0.57999999999999996</v>
      </c>
      <c r="F19" s="42">
        <v>0.34</v>
      </c>
      <c r="G19" s="42">
        <v>0.19</v>
      </c>
      <c r="H19" s="42">
        <v>0.15</v>
      </c>
      <c r="I19" s="42">
        <v>0.13</v>
      </c>
      <c r="J19" s="42">
        <v>0.11</v>
      </c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1:27" x14ac:dyDescent="0.2">
      <c r="A20" s="75"/>
      <c r="B20" s="42">
        <v>2.73</v>
      </c>
      <c r="C20" s="42">
        <v>1.3</v>
      </c>
      <c r="D20" s="42">
        <v>0.79</v>
      </c>
      <c r="E20" s="42">
        <v>0.52</v>
      </c>
      <c r="F20" s="42">
        <v>0.32</v>
      </c>
      <c r="G20" s="42">
        <v>0.18</v>
      </c>
      <c r="H20" s="42">
        <v>0.15</v>
      </c>
      <c r="I20" s="42">
        <v>0.12</v>
      </c>
      <c r="J20" s="42">
        <v>0.11</v>
      </c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</row>
    <row r="21" spans="1:27" x14ac:dyDescent="0.2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10</vt:i4>
      </vt:variant>
      <vt:variant>
        <vt:lpstr>Navngivne områder</vt:lpstr>
      </vt:variant>
      <vt:variant>
        <vt:i4>3</vt:i4>
      </vt:variant>
    </vt:vector>
  </HeadingPairs>
  <TitlesOfParts>
    <vt:vector size="13" baseType="lpstr">
      <vt:lpstr>Sammenligning</vt:lpstr>
      <vt:lpstr>A TH</vt:lpstr>
      <vt:lpstr>A TV</vt:lpstr>
      <vt:lpstr>Sammenligning 2</vt:lpstr>
      <vt:lpstr>Ark1</vt:lpstr>
      <vt:lpstr>10</vt:lpstr>
      <vt:lpstr>30</vt:lpstr>
      <vt:lpstr>50</vt:lpstr>
      <vt:lpstr>70</vt:lpstr>
      <vt:lpstr>90</vt:lpstr>
      <vt:lpstr>'A TH'!Udskriftsområde</vt:lpstr>
      <vt:lpstr>'A TV'!Udskriftsområde</vt:lpstr>
      <vt:lpstr>'Sammenligning 2'!Udskriftsområde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Sebastian</dc:creator>
  <cp:lastModifiedBy>John Sebastian</cp:lastModifiedBy>
  <cp:lastPrinted>2016-04-05T12:30:12Z</cp:lastPrinted>
  <dcterms:created xsi:type="dcterms:W3CDTF">2016-04-04T11:43:27Z</dcterms:created>
  <dcterms:modified xsi:type="dcterms:W3CDTF">2016-06-10T17:28:47Z</dcterms:modified>
</cp:coreProperties>
</file>